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Camila\Desktop\Informes MINCAP\"/>
    </mc:Choice>
  </mc:AlternateContent>
  <xr:revisionPtr revIDLastSave="0" documentId="13_ncr:1_{B3F523C7-6185-4637-8347-A89E487F84BC}" xr6:coauthVersionLast="47" xr6:coauthVersionMax="47" xr10:uidLastSave="{00000000-0000-0000-0000-000000000000}"/>
  <bookViews>
    <workbookView xWindow="-120" yWindow="-120" windowWidth="29040" windowHeight="15840" tabRatio="897" activeTab="7"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RRHH'!$F$5:$F$21</definedName>
    <definedName name="_xlnm._FilterDatabase" localSheetId="4" hidden="1">'5. COMPROMISOS'!$Q$6:$Q$22</definedName>
    <definedName name="_xlnm._FilterDatabase" localSheetId="5" hidden="1">'6. ACTIVIDADES'!$A$7:$WXE$357</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56" i="33" l="1"/>
  <c r="Y355" i="33"/>
  <c r="Y354" i="33"/>
  <c r="AK353" i="33"/>
  <c r="AJ353" i="33"/>
  <c r="AL353" i="33" s="1"/>
  <c r="AI353" i="33"/>
  <c r="AF353" i="33"/>
  <c r="Y353" i="33"/>
  <c r="O25" i="5"/>
  <c r="O24" i="5"/>
  <c r="O23" i="5"/>
  <c r="O22" i="5"/>
  <c r="O21" i="5"/>
  <c r="O20" i="5"/>
  <c r="O14" i="5"/>
  <c r="O13" i="5"/>
  <c r="O12" i="5"/>
  <c r="O11" i="5"/>
  <c r="O10" i="5"/>
  <c r="O9" i="5"/>
  <c r="O8" i="5"/>
  <c r="O7" i="5"/>
  <c r="O6" i="5"/>
  <c r="O5" i="5"/>
  <c r="D15" i="5"/>
  <c r="E15" i="5"/>
  <c r="E20" i="5"/>
  <c r="E21" i="5"/>
  <c r="E24" i="5"/>
  <c r="E23" i="5"/>
  <c r="E7" i="5"/>
  <c r="D24" i="5"/>
  <c r="D23" i="5"/>
  <c r="D21" i="5"/>
  <c r="D20" i="5"/>
  <c r="D7" i="5"/>
  <c r="C24" i="5"/>
  <c r="C23" i="5"/>
  <c r="C21" i="5"/>
  <c r="C20" i="5"/>
  <c r="C7" i="5"/>
  <c r="F18" i="32" l="1"/>
  <c r="I7" i="32"/>
  <c r="X96" i="33"/>
  <c r="X95" i="33"/>
  <c r="AH343" i="33"/>
  <c r="AK343" i="33" s="1"/>
  <c r="AK330" i="33"/>
  <c r="AJ330" i="33"/>
  <c r="AI330" i="33"/>
  <c r="AF330" i="33"/>
  <c r="Y352" i="33"/>
  <c r="Y351" i="33"/>
  <c r="Y350" i="33"/>
  <c r="Y349" i="33"/>
  <c r="Y348" i="33"/>
  <c r="Y347" i="33"/>
  <c r="Y346" i="33"/>
  <c r="Y345" i="33"/>
  <c r="Y344" i="33"/>
  <c r="Y343" i="33"/>
  <c r="Y342" i="33"/>
  <c r="Y341" i="33"/>
  <c r="Y340" i="33"/>
  <c r="Y339" i="33"/>
  <c r="Y338" i="33"/>
  <c r="Y337" i="33"/>
  <c r="Y336" i="33"/>
  <c r="Y335" i="33"/>
  <c r="Y334" i="33"/>
  <c r="Y333" i="33"/>
  <c r="Y332" i="33"/>
  <c r="Y331" i="33"/>
  <c r="Y329" i="33"/>
  <c r="Y328" i="33"/>
  <c r="Y327" i="33"/>
  <c r="Y326" i="33"/>
  <c r="Y325" i="33"/>
  <c r="Y324" i="33"/>
  <c r="Y323" i="33"/>
  <c r="Y322" i="33"/>
  <c r="Y321" i="33"/>
  <c r="Y320" i="33"/>
  <c r="Y319" i="33"/>
  <c r="Y318" i="33"/>
  <c r="Y317" i="33"/>
  <c r="Y316" i="33"/>
  <c r="Y315" i="33"/>
  <c r="Y314" i="33"/>
  <c r="Y313" i="33"/>
  <c r="Y312" i="33"/>
  <c r="AH317" i="33"/>
  <c r="AI317" i="33" s="1"/>
  <c r="AK352" i="33"/>
  <c r="AJ352" i="33"/>
  <c r="AI352" i="33"/>
  <c r="AF352" i="33"/>
  <c r="AK351" i="33"/>
  <c r="AJ351" i="33"/>
  <c r="AI351" i="33"/>
  <c r="AF351" i="33"/>
  <c r="AK350" i="33"/>
  <c r="AJ350" i="33"/>
  <c r="AI350" i="33"/>
  <c r="AF350" i="33"/>
  <c r="AK349" i="33"/>
  <c r="AJ349" i="33"/>
  <c r="AI349" i="33"/>
  <c r="AF349" i="33"/>
  <c r="AK348" i="33"/>
  <c r="AJ348" i="33"/>
  <c r="AI348" i="33"/>
  <c r="AF348" i="33"/>
  <c r="AK347" i="33"/>
  <c r="AJ347" i="33"/>
  <c r="AI347" i="33"/>
  <c r="AF347" i="33"/>
  <c r="AK346" i="33"/>
  <c r="AJ346" i="33"/>
  <c r="AI346" i="33"/>
  <c r="AF346" i="33"/>
  <c r="AK345" i="33"/>
  <c r="AJ345" i="33"/>
  <c r="AI345" i="33"/>
  <c r="AF345" i="33"/>
  <c r="AK344" i="33"/>
  <c r="AJ344" i="33"/>
  <c r="AI344" i="33"/>
  <c r="AF344" i="33"/>
  <c r="AJ343" i="33"/>
  <c r="AI343" i="33"/>
  <c r="AF343" i="33"/>
  <c r="AK342" i="33"/>
  <c r="AJ342" i="33"/>
  <c r="AI342" i="33"/>
  <c r="AF342" i="33"/>
  <c r="AK341" i="33"/>
  <c r="AJ341" i="33"/>
  <c r="AI341" i="33"/>
  <c r="AF341" i="33"/>
  <c r="AK340" i="33"/>
  <c r="AJ340" i="33"/>
  <c r="AI340" i="33"/>
  <c r="AF340" i="33"/>
  <c r="AK339" i="33"/>
  <c r="AJ339" i="33"/>
  <c r="AI339" i="33"/>
  <c r="AF339" i="33"/>
  <c r="AK338" i="33"/>
  <c r="AJ338" i="33"/>
  <c r="AI338" i="33"/>
  <c r="AF338" i="33"/>
  <c r="AK337" i="33"/>
  <c r="AJ337" i="33"/>
  <c r="AI337" i="33"/>
  <c r="AF337" i="33"/>
  <c r="AK336" i="33"/>
  <c r="AJ336" i="33"/>
  <c r="AI336" i="33"/>
  <c r="AF336" i="33"/>
  <c r="AK335" i="33"/>
  <c r="AJ335" i="33"/>
  <c r="AI335" i="33"/>
  <c r="AF335" i="33"/>
  <c r="AK334" i="33"/>
  <c r="AJ334" i="33"/>
  <c r="AI334" i="33"/>
  <c r="AF334" i="33"/>
  <c r="AK333" i="33"/>
  <c r="AJ333" i="33"/>
  <c r="AI333" i="33"/>
  <c r="AF333" i="33"/>
  <c r="AK332" i="33"/>
  <c r="AJ332" i="33"/>
  <c r="AI332" i="33"/>
  <c r="AF332" i="33"/>
  <c r="AK331" i="33"/>
  <c r="AJ331" i="33"/>
  <c r="AI331" i="33"/>
  <c r="AF331" i="33"/>
  <c r="AK329" i="33"/>
  <c r="AJ329" i="33"/>
  <c r="AI329" i="33"/>
  <c r="AF329" i="33"/>
  <c r="AK328" i="33"/>
  <c r="AJ328" i="33"/>
  <c r="AI328" i="33"/>
  <c r="AF328" i="33"/>
  <c r="AK327" i="33"/>
  <c r="AJ327" i="33"/>
  <c r="AI327" i="33"/>
  <c r="AF327" i="33"/>
  <c r="AK326" i="33"/>
  <c r="AJ326" i="33"/>
  <c r="AI326" i="33"/>
  <c r="AF326" i="33"/>
  <c r="AK325" i="33"/>
  <c r="AJ325" i="33"/>
  <c r="AI325" i="33"/>
  <c r="AF325" i="33"/>
  <c r="AK324" i="33"/>
  <c r="AJ324" i="33"/>
  <c r="AI324" i="33"/>
  <c r="AF324" i="33"/>
  <c r="AK323" i="33"/>
  <c r="AJ323" i="33"/>
  <c r="AI323" i="33"/>
  <c r="AF323" i="33"/>
  <c r="AK322" i="33"/>
  <c r="AJ322" i="33"/>
  <c r="AI322" i="33"/>
  <c r="AF322" i="33"/>
  <c r="AK321" i="33"/>
  <c r="AJ321" i="33"/>
  <c r="AI321" i="33"/>
  <c r="AF321" i="33"/>
  <c r="AK320" i="33"/>
  <c r="AJ320" i="33"/>
  <c r="AI320" i="33"/>
  <c r="AF320" i="33"/>
  <c r="AK319" i="33"/>
  <c r="AJ319" i="33"/>
  <c r="AI319" i="33"/>
  <c r="AF319" i="33"/>
  <c r="AK318" i="33"/>
  <c r="AJ318" i="33"/>
  <c r="AI318" i="33"/>
  <c r="AF318" i="33"/>
  <c r="AJ317" i="33"/>
  <c r="AF317" i="33"/>
  <c r="AK316" i="33"/>
  <c r="AJ316" i="33"/>
  <c r="AI316" i="33"/>
  <c r="AF316" i="33"/>
  <c r="AK315" i="33"/>
  <c r="AJ315" i="33"/>
  <c r="AI315" i="33"/>
  <c r="AF315" i="33"/>
  <c r="AK314" i="33"/>
  <c r="AJ314" i="33"/>
  <c r="AI314" i="33"/>
  <c r="AF314" i="33"/>
  <c r="AK313" i="33"/>
  <c r="AJ313" i="33"/>
  <c r="AI313" i="33"/>
  <c r="AF313" i="33"/>
  <c r="AK312" i="33"/>
  <c r="AJ312" i="33"/>
  <c r="AI312" i="33"/>
  <c r="AF312" i="33"/>
  <c r="Y310" i="33"/>
  <c r="Y309" i="33"/>
  <c r="Y308" i="33"/>
  <c r="Y307" i="33"/>
  <c r="Y306" i="33"/>
  <c r="Y305" i="33"/>
  <c r="AK310" i="33"/>
  <c r="AJ310" i="33"/>
  <c r="AI310" i="33"/>
  <c r="AF310" i="33"/>
  <c r="AK309" i="33"/>
  <c r="AJ309" i="33"/>
  <c r="AI309" i="33"/>
  <c r="AF309" i="33"/>
  <c r="AK308" i="33"/>
  <c r="AJ308" i="33"/>
  <c r="AI308" i="33"/>
  <c r="AF308" i="33"/>
  <c r="AK307" i="33"/>
  <c r="AJ307" i="33"/>
  <c r="AI307" i="33"/>
  <c r="AF307" i="33"/>
  <c r="AK306" i="33"/>
  <c r="AJ306" i="33"/>
  <c r="AI306" i="33"/>
  <c r="AF306" i="33"/>
  <c r="AK305" i="33"/>
  <c r="AJ305" i="33"/>
  <c r="AI305" i="33"/>
  <c r="AF305" i="33"/>
  <c r="AK304" i="33"/>
  <c r="AJ304" i="33"/>
  <c r="AI304" i="33"/>
  <c r="AF304" i="33"/>
  <c r="Y304" i="33"/>
  <c r="AK301" i="33"/>
  <c r="AJ301" i="33"/>
  <c r="AI301" i="33"/>
  <c r="AF301" i="33"/>
  <c r="Y301" i="33"/>
  <c r="AK300" i="33"/>
  <c r="AJ300" i="33"/>
  <c r="AI300" i="33"/>
  <c r="AF300" i="33"/>
  <c r="Y300" i="33"/>
  <c r="AK297" i="33"/>
  <c r="AJ297" i="33"/>
  <c r="AI297" i="33"/>
  <c r="AF297" i="33"/>
  <c r="Y297" i="33"/>
  <c r="AK296" i="33"/>
  <c r="AJ296" i="33"/>
  <c r="AI296" i="33"/>
  <c r="AF296" i="33"/>
  <c r="Y296" i="33"/>
  <c r="AK295" i="33"/>
  <c r="AJ295" i="33"/>
  <c r="AI295" i="33"/>
  <c r="AF295" i="33"/>
  <c r="Y295" i="33"/>
  <c r="Y330" i="33"/>
  <c r="AK294" i="33"/>
  <c r="AJ294" i="33"/>
  <c r="AI294" i="33"/>
  <c r="AF294" i="33"/>
  <c r="Y294" i="33"/>
  <c r="AK293" i="33"/>
  <c r="AJ293" i="33"/>
  <c r="AI293" i="33"/>
  <c r="AF293" i="33"/>
  <c r="Y293" i="33"/>
  <c r="AK292" i="33"/>
  <c r="AJ292" i="33"/>
  <c r="AI292" i="33"/>
  <c r="AF292" i="33"/>
  <c r="Y292" i="33"/>
  <c r="AK291" i="33"/>
  <c r="AJ291" i="33"/>
  <c r="AI291" i="33"/>
  <c r="AF291" i="33"/>
  <c r="Y291" i="33"/>
  <c r="AK290" i="33"/>
  <c r="AJ290" i="33"/>
  <c r="AI290" i="33"/>
  <c r="AF290" i="33"/>
  <c r="Y290" i="33"/>
  <c r="AK289" i="33"/>
  <c r="AJ289" i="33"/>
  <c r="AI289" i="33"/>
  <c r="AF289" i="33"/>
  <c r="Y289" i="33"/>
  <c r="Q269" i="33"/>
  <c r="Q266" i="33"/>
  <c r="AK311" i="33"/>
  <c r="AJ311" i="33"/>
  <c r="AI311" i="33"/>
  <c r="AF311" i="33"/>
  <c r="Y311" i="33"/>
  <c r="AK299" i="33"/>
  <c r="AJ299" i="33"/>
  <c r="AI299" i="33"/>
  <c r="AF299" i="33"/>
  <c r="Y299" i="33"/>
  <c r="AK298" i="33"/>
  <c r="AJ298" i="33"/>
  <c r="AI298" i="33"/>
  <c r="AF298" i="33"/>
  <c r="Y298" i="33"/>
  <c r="AK288" i="33"/>
  <c r="AJ288" i="33"/>
  <c r="AI288" i="33"/>
  <c r="AF288" i="33"/>
  <c r="Y288" i="33"/>
  <c r="AK287" i="33"/>
  <c r="AJ287" i="33"/>
  <c r="AI287" i="33"/>
  <c r="AF287" i="33"/>
  <c r="Y287" i="33"/>
  <c r="AK286" i="33"/>
  <c r="AJ286" i="33"/>
  <c r="AI286" i="33"/>
  <c r="AF286" i="33"/>
  <c r="Y286" i="33"/>
  <c r="AK285" i="33"/>
  <c r="AJ285" i="33"/>
  <c r="AI285" i="33"/>
  <c r="AF285" i="33"/>
  <c r="Y285" i="33"/>
  <c r="AK284" i="33"/>
  <c r="AJ284" i="33"/>
  <c r="AI284" i="33"/>
  <c r="AF284" i="33"/>
  <c r="Y284" i="33"/>
  <c r="AK283" i="33"/>
  <c r="AJ283" i="33"/>
  <c r="AI283" i="33"/>
  <c r="AF283" i="33"/>
  <c r="Y283" i="33"/>
  <c r="AK282" i="33"/>
  <c r="AJ282" i="33"/>
  <c r="AI282" i="33"/>
  <c r="AF282" i="33"/>
  <c r="Y282" i="33"/>
  <c r="AK281" i="33"/>
  <c r="AJ281" i="33"/>
  <c r="AI281" i="33"/>
  <c r="AF281" i="33"/>
  <c r="Y281" i="33"/>
  <c r="AK280" i="33"/>
  <c r="AJ280" i="33"/>
  <c r="AI280" i="33"/>
  <c r="AF280" i="33"/>
  <c r="Y280" i="33"/>
  <c r="AK279" i="33"/>
  <c r="AJ279" i="33"/>
  <c r="AI279" i="33"/>
  <c r="AF279" i="33"/>
  <c r="Y279" i="33"/>
  <c r="AK278" i="33"/>
  <c r="AJ278" i="33"/>
  <c r="AI278" i="33"/>
  <c r="AF278" i="33"/>
  <c r="Y278" i="33"/>
  <c r="AK277" i="33"/>
  <c r="AJ277" i="33"/>
  <c r="AI277" i="33"/>
  <c r="AF277" i="33"/>
  <c r="Y277" i="33"/>
  <c r="AK276" i="33"/>
  <c r="AJ276" i="33"/>
  <c r="AI276" i="33"/>
  <c r="AF276" i="33"/>
  <c r="Y276" i="33"/>
  <c r="AK275" i="33"/>
  <c r="AJ275" i="33"/>
  <c r="AI275" i="33"/>
  <c r="AF275" i="33"/>
  <c r="Y275" i="33"/>
  <c r="AK274" i="33"/>
  <c r="AJ274" i="33"/>
  <c r="AI274" i="33"/>
  <c r="AF274" i="33"/>
  <c r="Y274" i="33"/>
  <c r="AK273" i="33"/>
  <c r="AJ273" i="33"/>
  <c r="AI273" i="33"/>
  <c r="AF273" i="33"/>
  <c r="Y273" i="33"/>
  <c r="AK272" i="33"/>
  <c r="AJ272" i="33"/>
  <c r="AI272" i="33"/>
  <c r="AF272" i="33"/>
  <c r="Y272" i="33"/>
  <c r="AK271" i="33"/>
  <c r="AJ271" i="33"/>
  <c r="AI271" i="33"/>
  <c r="AF271" i="33"/>
  <c r="Y271" i="33"/>
  <c r="AK270" i="33"/>
  <c r="AJ270" i="33"/>
  <c r="AI270" i="33"/>
  <c r="AF270" i="33"/>
  <c r="Y270" i="33"/>
  <c r="AK269" i="33"/>
  <c r="AJ269" i="33"/>
  <c r="AI269" i="33"/>
  <c r="AF269" i="33"/>
  <c r="Y269" i="33"/>
  <c r="AK268" i="33"/>
  <c r="AJ268" i="33"/>
  <c r="AI268" i="33"/>
  <c r="AF268" i="33"/>
  <c r="Y268" i="33"/>
  <c r="AK267" i="33"/>
  <c r="AJ267" i="33"/>
  <c r="AI267" i="33"/>
  <c r="AF267" i="33"/>
  <c r="Y267" i="33"/>
  <c r="AK266" i="33"/>
  <c r="AJ266" i="33"/>
  <c r="AI266" i="33"/>
  <c r="AF266" i="33"/>
  <c r="Y266" i="33"/>
  <c r="AK265" i="33"/>
  <c r="AJ265" i="33"/>
  <c r="AI265" i="33"/>
  <c r="AF265" i="33"/>
  <c r="Y265" i="33"/>
  <c r="AK264" i="33"/>
  <c r="AJ264" i="33"/>
  <c r="AI264" i="33"/>
  <c r="AF264" i="33"/>
  <c r="Y264" i="33"/>
  <c r="AK263" i="33"/>
  <c r="AJ263" i="33"/>
  <c r="AI263" i="33"/>
  <c r="AF263" i="33"/>
  <c r="Y263" i="33"/>
  <c r="AK262" i="33"/>
  <c r="AJ262" i="33"/>
  <c r="AI262" i="33"/>
  <c r="AF262" i="33"/>
  <c r="Y262" i="33"/>
  <c r="AK261" i="33"/>
  <c r="AJ261" i="33"/>
  <c r="AI261" i="33"/>
  <c r="AF261" i="33"/>
  <c r="Y261" i="33"/>
  <c r="AK260" i="33"/>
  <c r="AJ260" i="33"/>
  <c r="AI260" i="33"/>
  <c r="AF260" i="33"/>
  <c r="Y260" i="33"/>
  <c r="AK259" i="33"/>
  <c r="AJ259" i="33"/>
  <c r="AI259" i="33"/>
  <c r="AF259" i="33"/>
  <c r="Y259" i="33"/>
  <c r="AK258" i="33"/>
  <c r="AJ258" i="33"/>
  <c r="AI258" i="33"/>
  <c r="AF258" i="33"/>
  <c r="Y258" i="33"/>
  <c r="AK257" i="33"/>
  <c r="AJ257" i="33"/>
  <c r="AI257" i="33"/>
  <c r="AF257" i="33"/>
  <c r="Y257" i="33"/>
  <c r="AK256" i="33"/>
  <c r="AJ256" i="33"/>
  <c r="AI256" i="33"/>
  <c r="AF256" i="33"/>
  <c r="Y256" i="33"/>
  <c r="AK255" i="33"/>
  <c r="AJ255" i="33"/>
  <c r="AI255" i="33"/>
  <c r="AF255" i="33"/>
  <c r="Y255" i="33"/>
  <c r="AK254" i="33"/>
  <c r="AJ254" i="33"/>
  <c r="AI254" i="33"/>
  <c r="AF254" i="33"/>
  <c r="Y254" i="33"/>
  <c r="AK253" i="33"/>
  <c r="AJ253" i="33"/>
  <c r="AI253" i="33"/>
  <c r="AF253" i="33"/>
  <c r="Y253" i="33"/>
  <c r="AK252" i="33"/>
  <c r="AJ252" i="33"/>
  <c r="AI252" i="33"/>
  <c r="AF252" i="33"/>
  <c r="Y252" i="33"/>
  <c r="AK251" i="33"/>
  <c r="AJ251" i="33"/>
  <c r="AI251" i="33"/>
  <c r="AF251" i="33"/>
  <c r="Y251" i="33"/>
  <c r="Y227" i="33"/>
  <c r="Y228" i="33"/>
  <c r="Y229" i="33"/>
  <c r="Y230" i="33"/>
  <c r="Y231" i="33"/>
  <c r="Y232" i="33"/>
  <c r="Y233" i="33"/>
  <c r="Y234" i="33"/>
  <c r="Y235" i="33"/>
  <c r="Y236" i="33"/>
  <c r="Y237" i="33"/>
  <c r="Y238" i="33"/>
  <c r="Y239" i="33"/>
  <c r="Y240" i="33"/>
  <c r="Y241" i="33"/>
  <c r="Y242" i="33"/>
  <c r="Y243" i="33"/>
  <c r="Y244" i="33"/>
  <c r="Y245" i="33"/>
  <c r="Y246" i="33"/>
  <c r="Y247" i="33"/>
  <c r="Y248" i="33"/>
  <c r="Y249" i="33"/>
  <c r="AF229" i="33"/>
  <c r="AK249" i="33"/>
  <c r="AJ249" i="33"/>
  <c r="AI249" i="33"/>
  <c r="AF249" i="33"/>
  <c r="AK248" i="33"/>
  <c r="AJ248" i="33"/>
  <c r="AI248" i="33"/>
  <c r="AF248" i="33"/>
  <c r="AK247" i="33"/>
  <c r="AJ247" i="33"/>
  <c r="AI247" i="33"/>
  <c r="AF247" i="33"/>
  <c r="AK246" i="33"/>
  <c r="AJ246" i="33"/>
  <c r="AI246" i="33"/>
  <c r="AF246" i="33"/>
  <c r="AK245" i="33"/>
  <c r="AJ245" i="33"/>
  <c r="AI245" i="33"/>
  <c r="AF245" i="33"/>
  <c r="AK244" i="33"/>
  <c r="AJ244" i="33"/>
  <c r="AI244" i="33"/>
  <c r="AF244" i="33"/>
  <c r="AK243" i="33"/>
  <c r="AJ243" i="33"/>
  <c r="AI243" i="33"/>
  <c r="AF243" i="33"/>
  <c r="AK242" i="33"/>
  <c r="AJ242" i="33"/>
  <c r="AI242" i="33"/>
  <c r="AF242" i="33"/>
  <c r="AK241" i="33"/>
  <c r="AJ241" i="33"/>
  <c r="AI241" i="33"/>
  <c r="AF241" i="33"/>
  <c r="AK240" i="33"/>
  <c r="AJ240" i="33"/>
  <c r="AI240" i="33"/>
  <c r="AF240" i="33"/>
  <c r="AK239" i="33"/>
  <c r="AJ239" i="33"/>
  <c r="AI239" i="33"/>
  <c r="AF239" i="33"/>
  <c r="AK238" i="33"/>
  <c r="AJ238" i="33"/>
  <c r="AI238" i="33"/>
  <c r="AF238" i="33"/>
  <c r="AK237" i="33"/>
  <c r="AJ237" i="33"/>
  <c r="AI237" i="33"/>
  <c r="AF237" i="33"/>
  <c r="AK236" i="33"/>
  <c r="AJ236" i="33"/>
  <c r="AI236" i="33"/>
  <c r="AF236" i="33"/>
  <c r="AK235" i="33"/>
  <c r="AJ235" i="33"/>
  <c r="AI235" i="33"/>
  <c r="AF235" i="33"/>
  <c r="AK234" i="33"/>
  <c r="AJ234" i="33"/>
  <c r="AI234" i="33"/>
  <c r="AF234" i="33"/>
  <c r="AK233" i="33"/>
  <c r="AJ233" i="33"/>
  <c r="AI233" i="33"/>
  <c r="AF233" i="33"/>
  <c r="AK232" i="33"/>
  <c r="AJ232" i="33"/>
  <c r="AI232" i="33"/>
  <c r="AF232" i="33"/>
  <c r="AK231" i="33"/>
  <c r="AJ231" i="33"/>
  <c r="AI231" i="33"/>
  <c r="AF231" i="33"/>
  <c r="AK230" i="33"/>
  <c r="AJ230" i="33"/>
  <c r="AI230" i="33"/>
  <c r="AF230" i="33"/>
  <c r="AK229" i="33"/>
  <c r="AJ229" i="33"/>
  <c r="AI229" i="33"/>
  <c r="AI228" i="33"/>
  <c r="AI227" i="33"/>
  <c r="AI226" i="33"/>
  <c r="Y203" i="33"/>
  <c r="AF189" i="33"/>
  <c r="AI189" i="33"/>
  <c r="AJ189" i="33"/>
  <c r="AK189" i="33"/>
  <c r="AF190" i="33"/>
  <c r="AI190" i="33"/>
  <c r="AJ190" i="33"/>
  <c r="AK190" i="33"/>
  <c r="AF191" i="33"/>
  <c r="AI191" i="33"/>
  <c r="AJ191" i="33"/>
  <c r="AK191" i="33"/>
  <c r="AF192" i="33"/>
  <c r="AI192" i="33"/>
  <c r="AJ192" i="33"/>
  <c r="AK192" i="33"/>
  <c r="AF193" i="33"/>
  <c r="AI193" i="33"/>
  <c r="AJ193" i="33"/>
  <c r="AK193" i="33"/>
  <c r="AF194" i="33"/>
  <c r="AI194" i="33"/>
  <c r="AJ194" i="33"/>
  <c r="AK194" i="33"/>
  <c r="AF195" i="33"/>
  <c r="AI195" i="33"/>
  <c r="AJ195" i="33"/>
  <c r="AK195" i="33"/>
  <c r="AF196" i="33"/>
  <c r="AI196" i="33"/>
  <c r="AJ196" i="33"/>
  <c r="AK196" i="33"/>
  <c r="AF197" i="33"/>
  <c r="AI197" i="33"/>
  <c r="AJ197" i="33"/>
  <c r="AK197" i="33"/>
  <c r="AF198" i="33"/>
  <c r="AI198" i="33"/>
  <c r="AJ198" i="33"/>
  <c r="AK198" i="33"/>
  <c r="AF199" i="33"/>
  <c r="AI199" i="33"/>
  <c r="AJ199" i="33"/>
  <c r="AK199" i="33"/>
  <c r="AF200" i="33"/>
  <c r="AI200" i="33"/>
  <c r="AJ200" i="33"/>
  <c r="AK200" i="33"/>
  <c r="AF201" i="33"/>
  <c r="AI201" i="33"/>
  <c r="AJ201" i="33"/>
  <c r="AK201" i="33"/>
  <c r="AF202" i="33"/>
  <c r="AI202" i="33"/>
  <c r="AJ202" i="33"/>
  <c r="AK202" i="33"/>
  <c r="AF203" i="33"/>
  <c r="AI203" i="33"/>
  <c r="AJ203" i="33"/>
  <c r="AK203" i="33"/>
  <c r="AF204" i="33"/>
  <c r="AI204" i="33"/>
  <c r="AJ204" i="33"/>
  <c r="AK204" i="33"/>
  <c r="AF205" i="33"/>
  <c r="AI205" i="33"/>
  <c r="AJ205" i="33"/>
  <c r="AK205" i="33"/>
  <c r="AF206" i="33"/>
  <c r="AI206" i="33"/>
  <c r="AJ206" i="33"/>
  <c r="AK206" i="33"/>
  <c r="AF207" i="33"/>
  <c r="AI207" i="33"/>
  <c r="AJ207" i="33"/>
  <c r="AK207" i="33"/>
  <c r="AF208" i="33"/>
  <c r="AI208" i="33"/>
  <c r="AJ208" i="33"/>
  <c r="AK208" i="33"/>
  <c r="AF209" i="33"/>
  <c r="AI209" i="33"/>
  <c r="AJ209" i="33"/>
  <c r="AK209" i="33"/>
  <c r="AF210" i="33"/>
  <c r="AI210" i="33"/>
  <c r="AJ210" i="33"/>
  <c r="AK210" i="33"/>
  <c r="AF211" i="33"/>
  <c r="AI211" i="33"/>
  <c r="AJ211" i="33"/>
  <c r="AK211" i="33"/>
  <c r="AF212" i="33"/>
  <c r="AI212" i="33"/>
  <c r="AJ212" i="33"/>
  <c r="AK212" i="33"/>
  <c r="AF213" i="33"/>
  <c r="AI213" i="33"/>
  <c r="AJ213" i="33"/>
  <c r="AK213" i="33"/>
  <c r="AF214" i="33"/>
  <c r="AI214" i="33"/>
  <c r="AJ214" i="33"/>
  <c r="AK214" i="33"/>
  <c r="AF215" i="33"/>
  <c r="AI215" i="33"/>
  <c r="AJ215" i="33"/>
  <c r="AK215" i="33"/>
  <c r="AF216" i="33"/>
  <c r="AI216" i="33"/>
  <c r="AJ216" i="33"/>
  <c r="AK216" i="33"/>
  <c r="AF217" i="33"/>
  <c r="AI217" i="33"/>
  <c r="AJ217" i="33"/>
  <c r="AK217" i="33"/>
  <c r="AF218" i="33"/>
  <c r="AI218" i="33"/>
  <c r="AJ218" i="33"/>
  <c r="AK218" i="33"/>
  <c r="AF219" i="33"/>
  <c r="AI219" i="33"/>
  <c r="AJ219" i="33"/>
  <c r="AK219" i="33"/>
  <c r="AF220" i="33"/>
  <c r="AI220" i="33"/>
  <c r="AJ220" i="33"/>
  <c r="AK220" i="33"/>
  <c r="AF221" i="33"/>
  <c r="AI221" i="33"/>
  <c r="AJ221" i="33"/>
  <c r="AK221" i="33"/>
  <c r="AF222" i="33"/>
  <c r="AI222" i="33"/>
  <c r="AJ222" i="33"/>
  <c r="AK222" i="33"/>
  <c r="AF223" i="33"/>
  <c r="AI223" i="33"/>
  <c r="AJ223" i="33"/>
  <c r="AK223" i="33"/>
  <c r="AF224" i="33"/>
  <c r="AI224" i="33"/>
  <c r="AJ224" i="33"/>
  <c r="AK224" i="33"/>
  <c r="AF225" i="33"/>
  <c r="AI225" i="33"/>
  <c r="AJ225" i="33"/>
  <c r="AK225" i="33"/>
  <c r="AF226" i="33"/>
  <c r="AJ226" i="33"/>
  <c r="AK226" i="33"/>
  <c r="AJ227" i="33"/>
  <c r="AK227" i="33"/>
  <c r="AF250" i="33"/>
  <c r="AI250" i="33"/>
  <c r="AJ250" i="33"/>
  <c r="AK250" i="33"/>
  <c r="Y189" i="33"/>
  <c r="Y190" i="33"/>
  <c r="Y191" i="33"/>
  <c r="Y192" i="33"/>
  <c r="Y193" i="33"/>
  <c r="Y194" i="33"/>
  <c r="Y195" i="33"/>
  <c r="Y196" i="33"/>
  <c r="Y197" i="33"/>
  <c r="Y198" i="33"/>
  <c r="Y199" i="33"/>
  <c r="Y200" i="33"/>
  <c r="Y201" i="33"/>
  <c r="Y202" i="33"/>
  <c r="Y204" i="33"/>
  <c r="Y205" i="33"/>
  <c r="Y206" i="33"/>
  <c r="Y207" i="33"/>
  <c r="Y208" i="33"/>
  <c r="Y209" i="33"/>
  <c r="Y210" i="33"/>
  <c r="Y211" i="33"/>
  <c r="Y212" i="33"/>
  <c r="Y213" i="33"/>
  <c r="Y214" i="33"/>
  <c r="Y215" i="33"/>
  <c r="Y216" i="33"/>
  <c r="Y217" i="33"/>
  <c r="Y218" i="33"/>
  <c r="Y219" i="33"/>
  <c r="Y220" i="33"/>
  <c r="Y221" i="33"/>
  <c r="Y222" i="33"/>
  <c r="Y223" i="33"/>
  <c r="Y224" i="33"/>
  <c r="Y225" i="33"/>
  <c r="Y226" i="33"/>
  <c r="Y250" i="33"/>
  <c r="Y188" i="33"/>
  <c r="Y182" i="33"/>
  <c r="Y154" i="33"/>
  <c r="AF48" i="33"/>
  <c r="AK188" i="33"/>
  <c r="AJ188" i="33"/>
  <c r="AI188" i="33"/>
  <c r="AF188" i="33"/>
  <c r="AK187" i="33"/>
  <c r="AJ187" i="33"/>
  <c r="AI187" i="33"/>
  <c r="AF187" i="33"/>
  <c r="Y187" i="33"/>
  <c r="AK186" i="33"/>
  <c r="AJ186" i="33"/>
  <c r="AI186" i="33"/>
  <c r="AF186" i="33"/>
  <c r="Y186" i="33"/>
  <c r="AK185" i="33"/>
  <c r="AJ185" i="33"/>
  <c r="AI185" i="33"/>
  <c r="AF185" i="33"/>
  <c r="Y185" i="33"/>
  <c r="AK184" i="33"/>
  <c r="AJ184" i="33"/>
  <c r="AI184" i="33"/>
  <c r="AF184" i="33"/>
  <c r="Y184" i="33"/>
  <c r="AK183" i="33"/>
  <c r="AJ183" i="33"/>
  <c r="AI183" i="33"/>
  <c r="AF183" i="33"/>
  <c r="Y183" i="33"/>
  <c r="AK182" i="33"/>
  <c r="AJ182" i="33"/>
  <c r="AI182" i="33"/>
  <c r="AF182" i="33"/>
  <c r="AK181" i="33"/>
  <c r="AJ181" i="33"/>
  <c r="AI181" i="33"/>
  <c r="AF181" i="33"/>
  <c r="Y181" i="33"/>
  <c r="AK180" i="33"/>
  <c r="AJ180" i="33"/>
  <c r="AI180" i="33"/>
  <c r="AF180" i="33"/>
  <c r="Y180" i="33"/>
  <c r="AK179" i="33"/>
  <c r="AJ179" i="33"/>
  <c r="AI179" i="33"/>
  <c r="AF179" i="33"/>
  <c r="Y179" i="33"/>
  <c r="AK178" i="33"/>
  <c r="AJ178" i="33"/>
  <c r="AI178" i="33"/>
  <c r="AF178" i="33"/>
  <c r="Y178" i="33"/>
  <c r="AK177" i="33"/>
  <c r="AJ177" i="33"/>
  <c r="AI177" i="33"/>
  <c r="AF177" i="33"/>
  <c r="Y177" i="33"/>
  <c r="AK176" i="33"/>
  <c r="AJ176" i="33"/>
  <c r="AI176" i="33"/>
  <c r="AF176" i="33"/>
  <c r="Y176" i="33"/>
  <c r="AK175" i="33"/>
  <c r="AJ175" i="33"/>
  <c r="AI175" i="33"/>
  <c r="AF175" i="33"/>
  <c r="Y175" i="33"/>
  <c r="AK174" i="33"/>
  <c r="AJ174" i="33"/>
  <c r="AI174" i="33"/>
  <c r="AF174" i="33"/>
  <c r="Y174" i="33"/>
  <c r="AK173" i="33"/>
  <c r="AJ173" i="33"/>
  <c r="AI173" i="33"/>
  <c r="AF173" i="33"/>
  <c r="Y173" i="33"/>
  <c r="AK172" i="33"/>
  <c r="AJ172" i="33"/>
  <c r="AI172" i="33"/>
  <c r="AF172" i="33"/>
  <c r="Y172" i="33"/>
  <c r="AK171" i="33"/>
  <c r="AJ171" i="33"/>
  <c r="AI171" i="33"/>
  <c r="AF171" i="33"/>
  <c r="Y171" i="33"/>
  <c r="AK170" i="33"/>
  <c r="AJ170" i="33"/>
  <c r="AI170" i="33"/>
  <c r="AF170" i="33"/>
  <c r="Y170" i="33"/>
  <c r="AK169" i="33"/>
  <c r="AJ169" i="33"/>
  <c r="AI169" i="33"/>
  <c r="AF169" i="33"/>
  <c r="Y169" i="33"/>
  <c r="AK168" i="33"/>
  <c r="AJ168" i="33"/>
  <c r="AI168" i="33"/>
  <c r="AF168" i="33"/>
  <c r="Y168" i="33"/>
  <c r="AK167" i="33"/>
  <c r="AJ167" i="33"/>
  <c r="AI167" i="33"/>
  <c r="AF167" i="33"/>
  <c r="Y167" i="33"/>
  <c r="AK166" i="33"/>
  <c r="AJ166" i="33"/>
  <c r="AI166" i="33"/>
  <c r="AF166" i="33"/>
  <c r="Y166" i="33"/>
  <c r="AK165" i="33"/>
  <c r="AJ165" i="33"/>
  <c r="AI165" i="33"/>
  <c r="AF165" i="33"/>
  <c r="Y165" i="33"/>
  <c r="AK164" i="33"/>
  <c r="AJ164" i="33"/>
  <c r="AI164" i="33"/>
  <c r="AF164" i="33"/>
  <c r="Y164" i="33"/>
  <c r="AK163" i="33"/>
  <c r="AJ163" i="33"/>
  <c r="AI163" i="33"/>
  <c r="AF163" i="33"/>
  <c r="Y163" i="33"/>
  <c r="AK162" i="33"/>
  <c r="AJ162" i="33"/>
  <c r="AI162" i="33"/>
  <c r="AF162" i="33"/>
  <c r="Y162" i="33"/>
  <c r="AK161" i="33"/>
  <c r="AJ161" i="33"/>
  <c r="AI161" i="33"/>
  <c r="AF161" i="33"/>
  <c r="Y161" i="33"/>
  <c r="AK160" i="33"/>
  <c r="AJ160" i="33"/>
  <c r="AI160" i="33"/>
  <c r="AF160" i="33"/>
  <c r="Y160" i="33"/>
  <c r="AK159" i="33"/>
  <c r="AJ159" i="33"/>
  <c r="AI159" i="33"/>
  <c r="AF159" i="33"/>
  <c r="Y159" i="33"/>
  <c r="AK158" i="33"/>
  <c r="AJ158" i="33"/>
  <c r="AI158" i="33"/>
  <c r="AF158" i="33"/>
  <c r="Y158" i="33"/>
  <c r="AK157" i="33"/>
  <c r="AJ157" i="33"/>
  <c r="AI157" i="33"/>
  <c r="AF157" i="33"/>
  <c r="Y157" i="33"/>
  <c r="AK156" i="33"/>
  <c r="AJ156" i="33"/>
  <c r="AI156" i="33"/>
  <c r="AF156" i="33"/>
  <c r="Y156" i="33"/>
  <c r="AK155" i="33"/>
  <c r="AJ155" i="33"/>
  <c r="AI155" i="33"/>
  <c r="AF155" i="33"/>
  <c r="Y155" i="33"/>
  <c r="AK154" i="33"/>
  <c r="AJ154" i="33"/>
  <c r="AI154" i="33"/>
  <c r="AF154" i="33"/>
  <c r="AK153" i="33"/>
  <c r="AJ153" i="33"/>
  <c r="AI153" i="33"/>
  <c r="AF153" i="33"/>
  <c r="Y153" i="33"/>
  <c r="AK152" i="33"/>
  <c r="AJ152" i="33"/>
  <c r="AI152" i="33"/>
  <c r="AF152" i="33"/>
  <c r="Y152" i="33"/>
  <c r="AK151" i="33"/>
  <c r="AJ151" i="33"/>
  <c r="AI151" i="33"/>
  <c r="AF151" i="33"/>
  <c r="Y151" i="33"/>
  <c r="AK150" i="33"/>
  <c r="AJ150" i="33"/>
  <c r="AI150" i="33"/>
  <c r="AF150" i="33"/>
  <c r="Y150" i="33"/>
  <c r="AK149" i="33"/>
  <c r="AJ149" i="33"/>
  <c r="AI149" i="33"/>
  <c r="AF149" i="33"/>
  <c r="Y149" i="33"/>
  <c r="AK148" i="33"/>
  <c r="AJ148" i="33"/>
  <c r="AI148" i="33"/>
  <c r="AF148" i="33"/>
  <c r="Y148" i="33"/>
  <c r="AK147" i="33"/>
  <c r="AJ147" i="33"/>
  <c r="AI147" i="33"/>
  <c r="AF147" i="33"/>
  <c r="Y147" i="33"/>
  <c r="AK146" i="33"/>
  <c r="AJ146" i="33"/>
  <c r="AI146" i="33"/>
  <c r="AF146" i="33"/>
  <c r="Y146" i="33"/>
  <c r="AK145" i="33"/>
  <c r="AJ145" i="33"/>
  <c r="AI145" i="33"/>
  <c r="AF145" i="33"/>
  <c r="Y145" i="33"/>
  <c r="AK9" i="33"/>
  <c r="AK10" i="33"/>
  <c r="AK11" i="33"/>
  <c r="AK12" i="33"/>
  <c r="AK13" i="33"/>
  <c r="AK14" i="33"/>
  <c r="AK15" i="33"/>
  <c r="AK16" i="33"/>
  <c r="AK17" i="33"/>
  <c r="AK18" i="33"/>
  <c r="AK19" i="33"/>
  <c r="AK20" i="33"/>
  <c r="AK21" i="33"/>
  <c r="AK22" i="33"/>
  <c r="AK23" i="33"/>
  <c r="AK24" i="33"/>
  <c r="AK25" i="33"/>
  <c r="AK26" i="33"/>
  <c r="AK27" i="33"/>
  <c r="AK28" i="33"/>
  <c r="AK29" i="33"/>
  <c r="AK30" i="33"/>
  <c r="AK31" i="33"/>
  <c r="AK32" i="33"/>
  <c r="AK33" i="33"/>
  <c r="AK34" i="33"/>
  <c r="AK35" i="33"/>
  <c r="AK36" i="33"/>
  <c r="AK37" i="33"/>
  <c r="AK38" i="33"/>
  <c r="AK39" i="33"/>
  <c r="AK40" i="33"/>
  <c r="AK41" i="33"/>
  <c r="AK42" i="33"/>
  <c r="AK43" i="33"/>
  <c r="AK44" i="33"/>
  <c r="AK45" i="33"/>
  <c r="AK46" i="33"/>
  <c r="AK47" i="33"/>
  <c r="AK48" i="33"/>
  <c r="AK49" i="33"/>
  <c r="AK50" i="33"/>
  <c r="AK51" i="33"/>
  <c r="AK52" i="33"/>
  <c r="AK53" i="33"/>
  <c r="AK54" i="33"/>
  <c r="AK55" i="33"/>
  <c r="AK56" i="33"/>
  <c r="AK57" i="33"/>
  <c r="AK58" i="33"/>
  <c r="AK59" i="33"/>
  <c r="AK60" i="33"/>
  <c r="AK61" i="33"/>
  <c r="AK62" i="33"/>
  <c r="AK63" i="33"/>
  <c r="AK64" i="33"/>
  <c r="AK65" i="33"/>
  <c r="AK66" i="33"/>
  <c r="AK67" i="33"/>
  <c r="AK68" i="33"/>
  <c r="AK69" i="33"/>
  <c r="AK70" i="33"/>
  <c r="AK71" i="33"/>
  <c r="AK72" i="33"/>
  <c r="AK73" i="33"/>
  <c r="AK74" i="33"/>
  <c r="AK75" i="33"/>
  <c r="AK76" i="33"/>
  <c r="AK77" i="33"/>
  <c r="AK78" i="33"/>
  <c r="AK79" i="33"/>
  <c r="AK80" i="33"/>
  <c r="AK81" i="33"/>
  <c r="AK82" i="33"/>
  <c r="AK83" i="33"/>
  <c r="AK84" i="33"/>
  <c r="AK85" i="33"/>
  <c r="AK86" i="33"/>
  <c r="AK87" i="33"/>
  <c r="AK88" i="33"/>
  <c r="AK89" i="33"/>
  <c r="AK90" i="33"/>
  <c r="AK91" i="33"/>
  <c r="AK92" i="33"/>
  <c r="AK93" i="33"/>
  <c r="AK94" i="33"/>
  <c r="AK95" i="33"/>
  <c r="AK96" i="33"/>
  <c r="AK97" i="33"/>
  <c r="AK98" i="33"/>
  <c r="AK99" i="33"/>
  <c r="AK100" i="33"/>
  <c r="AK101" i="33"/>
  <c r="AK102" i="33"/>
  <c r="AK103" i="33"/>
  <c r="AK104" i="33"/>
  <c r="AK105" i="33"/>
  <c r="AK106" i="33"/>
  <c r="AK107" i="33"/>
  <c r="AK108" i="33"/>
  <c r="AK109" i="33"/>
  <c r="AK110" i="33"/>
  <c r="AK111" i="33"/>
  <c r="AK112" i="33"/>
  <c r="AK113" i="33"/>
  <c r="AK114" i="33"/>
  <c r="AK302" i="33"/>
  <c r="AK115" i="33"/>
  <c r="AK116" i="33"/>
  <c r="AK117" i="33"/>
  <c r="AK118" i="33"/>
  <c r="AK119" i="33"/>
  <c r="AK120" i="33"/>
  <c r="AK121" i="33"/>
  <c r="AK122" i="33"/>
  <c r="AK123" i="33"/>
  <c r="AK124" i="33"/>
  <c r="AK125" i="33"/>
  <c r="AK126" i="33"/>
  <c r="AK127" i="33"/>
  <c r="AK128" i="33"/>
  <c r="AK129" i="33"/>
  <c r="AK130" i="33"/>
  <c r="AK131" i="33"/>
  <c r="AK132" i="33"/>
  <c r="AK133" i="33"/>
  <c r="AK134" i="33"/>
  <c r="AK135" i="33"/>
  <c r="AK136" i="33"/>
  <c r="AK137" i="33"/>
  <c r="AK138" i="33"/>
  <c r="AK139" i="33"/>
  <c r="AK140" i="33"/>
  <c r="AK303" i="33"/>
  <c r="AK141" i="33"/>
  <c r="AK142" i="33"/>
  <c r="AK143" i="33"/>
  <c r="AK144" i="33"/>
  <c r="AK8" i="33"/>
  <c r="AJ9" i="33"/>
  <c r="AJ10" i="33"/>
  <c r="AJ11" i="33"/>
  <c r="AJ12" i="33"/>
  <c r="AJ13" i="33"/>
  <c r="AJ14" i="33"/>
  <c r="AJ15" i="33"/>
  <c r="AJ16" i="33"/>
  <c r="AJ17" i="33"/>
  <c r="AJ18" i="33"/>
  <c r="AJ19" i="33"/>
  <c r="AJ20" i="33"/>
  <c r="AJ21" i="33"/>
  <c r="AJ22" i="33"/>
  <c r="AJ23" i="33"/>
  <c r="AJ24" i="33"/>
  <c r="AJ25" i="33"/>
  <c r="AJ26" i="33"/>
  <c r="AJ27" i="33"/>
  <c r="AJ28" i="33"/>
  <c r="AJ29" i="33"/>
  <c r="AJ30" i="33"/>
  <c r="AJ31" i="33"/>
  <c r="AJ32" i="33"/>
  <c r="AJ33" i="33"/>
  <c r="AJ34" i="33"/>
  <c r="AJ35" i="33"/>
  <c r="AJ36" i="33"/>
  <c r="AJ37" i="33"/>
  <c r="AJ38" i="33"/>
  <c r="AJ39" i="33"/>
  <c r="AJ40" i="33"/>
  <c r="AJ41" i="33"/>
  <c r="AJ42" i="33"/>
  <c r="AJ43" i="33"/>
  <c r="AJ44" i="33"/>
  <c r="AJ45" i="33"/>
  <c r="AJ46" i="33"/>
  <c r="AJ47" i="33"/>
  <c r="AJ48" i="33"/>
  <c r="AJ49" i="33"/>
  <c r="AJ50" i="33"/>
  <c r="AJ51" i="33"/>
  <c r="AJ52" i="33"/>
  <c r="AJ53" i="33"/>
  <c r="AJ54" i="33"/>
  <c r="AJ55" i="33"/>
  <c r="AJ56" i="33"/>
  <c r="AJ57" i="33"/>
  <c r="AJ58" i="33"/>
  <c r="AJ59" i="33"/>
  <c r="AJ60" i="33"/>
  <c r="AJ61" i="33"/>
  <c r="AJ62" i="33"/>
  <c r="AJ63" i="33"/>
  <c r="AJ64" i="33"/>
  <c r="AJ65" i="33"/>
  <c r="AJ66" i="33"/>
  <c r="AJ67" i="33"/>
  <c r="AJ68" i="33"/>
  <c r="AJ69" i="33"/>
  <c r="AJ70" i="33"/>
  <c r="AJ71" i="33"/>
  <c r="AJ72" i="33"/>
  <c r="AJ73" i="33"/>
  <c r="AJ74" i="33"/>
  <c r="AJ75" i="33"/>
  <c r="AJ76" i="33"/>
  <c r="AJ77" i="33"/>
  <c r="AJ78" i="33"/>
  <c r="AJ79" i="33"/>
  <c r="AJ80" i="33"/>
  <c r="AJ81" i="33"/>
  <c r="AJ82" i="33"/>
  <c r="AJ83" i="33"/>
  <c r="AJ84" i="33"/>
  <c r="AJ85" i="33"/>
  <c r="AJ86" i="33"/>
  <c r="AJ87" i="33"/>
  <c r="AJ88" i="33"/>
  <c r="AJ89" i="33"/>
  <c r="AJ90" i="33"/>
  <c r="AJ91" i="33"/>
  <c r="AJ92" i="33"/>
  <c r="AJ93" i="33"/>
  <c r="AJ94" i="33"/>
  <c r="AJ95" i="33"/>
  <c r="AJ96" i="33"/>
  <c r="AJ97" i="33"/>
  <c r="AJ98" i="33"/>
  <c r="AJ99" i="33"/>
  <c r="AJ100" i="33"/>
  <c r="AJ101" i="33"/>
  <c r="AJ102" i="33"/>
  <c r="AJ103" i="33"/>
  <c r="AJ104" i="33"/>
  <c r="AJ105" i="33"/>
  <c r="AJ106" i="33"/>
  <c r="AJ107" i="33"/>
  <c r="AJ108" i="33"/>
  <c r="AJ109" i="33"/>
  <c r="AJ110" i="33"/>
  <c r="AJ111" i="33"/>
  <c r="AJ112" i="33"/>
  <c r="AJ113" i="33"/>
  <c r="AJ114" i="33"/>
  <c r="AJ302" i="33"/>
  <c r="AJ115" i="33"/>
  <c r="AJ116" i="33"/>
  <c r="AJ117" i="33"/>
  <c r="AJ118" i="33"/>
  <c r="AJ119" i="33"/>
  <c r="AJ120" i="33"/>
  <c r="AJ121" i="33"/>
  <c r="AJ122" i="33"/>
  <c r="AJ123" i="33"/>
  <c r="AJ124" i="33"/>
  <c r="AJ125" i="33"/>
  <c r="AJ126" i="33"/>
  <c r="AJ127" i="33"/>
  <c r="AJ128" i="33"/>
  <c r="AJ129" i="33"/>
  <c r="AJ130" i="33"/>
  <c r="AJ131" i="33"/>
  <c r="AJ132" i="33"/>
  <c r="AJ133" i="33"/>
  <c r="AJ134" i="33"/>
  <c r="AJ135" i="33"/>
  <c r="AJ136" i="33"/>
  <c r="AJ137" i="33"/>
  <c r="AJ138" i="33"/>
  <c r="AJ139" i="33"/>
  <c r="AJ140" i="33"/>
  <c r="AJ303" i="33"/>
  <c r="AJ141" i="33"/>
  <c r="AJ142" i="33"/>
  <c r="AJ143" i="33"/>
  <c r="AJ144" i="33"/>
  <c r="AJ8" i="33"/>
  <c r="AI9" i="33"/>
  <c r="AI10" i="33"/>
  <c r="AI11" i="33"/>
  <c r="AI12" i="33"/>
  <c r="AI13" i="33"/>
  <c r="AI14" i="33"/>
  <c r="AI15" i="33"/>
  <c r="AI16" i="33"/>
  <c r="AI17" i="33"/>
  <c r="AI18" i="33"/>
  <c r="AI19" i="33"/>
  <c r="AI20" i="33"/>
  <c r="AI21" i="33"/>
  <c r="AI22" i="33"/>
  <c r="AI23" i="33"/>
  <c r="AI24" i="33"/>
  <c r="AI25" i="33"/>
  <c r="AI26" i="33"/>
  <c r="AI27" i="33"/>
  <c r="AI28" i="33"/>
  <c r="AI29" i="33"/>
  <c r="AI30" i="33"/>
  <c r="AI31" i="33"/>
  <c r="AI32" i="33"/>
  <c r="AI33" i="33"/>
  <c r="AI34" i="33"/>
  <c r="AI35" i="33"/>
  <c r="AI36" i="33"/>
  <c r="AI37" i="33"/>
  <c r="AI38" i="33"/>
  <c r="AI39" i="33"/>
  <c r="AI40" i="33"/>
  <c r="AI41" i="33"/>
  <c r="AI42" i="33"/>
  <c r="AI43" i="33"/>
  <c r="AI44" i="33"/>
  <c r="AI45" i="33"/>
  <c r="AI46" i="33"/>
  <c r="AI47" i="33"/>
  <c r="AI48" i="33"/>
  <c r="AI49" i="33"/>
  <c r="AI50" i="33"/>
  <c r="AI51" i="33"/>
  <c r="AI52" i="33"/>
  <c r="AI53" i="33"/>
  <c r="AI54" i="33"/>
  <c r="AI55" i="33"/>
  <c r="AI56" i="33"/>
  <c r="AI57" i="33"/>
  <c r="AI58" i="33"/>
  <c r="AI59" i="33"/>
  <c r="AI60" i="33"/>
  <c r="AI61" i="33"/>
  <c r="AI62" i="33"/>
  <c r="AI63" i="33"/>
  <c r="AI64" i="33"/>
  <c r="AI65" i="33"/>
  <c r="AI66" i="33"/>
  <c r="AI67" i="33"/>
  <c r="AI68" i="33"/>
  <c r="AI69" i="33"/>
  <c r="AI70" i="33"/>
  <c r="AI71" i="33"/>
  <c r="AI72" i="33"/>
  <c r="AI73" i="33"/>
  <c r="AI74" i="33"/>
  <c r="AI75" i="33"/>
  <c r="AI76" i="33"/>
  <c r="AI77" i="33"/>
  <c r="AI78" i="33"/>
  <c r="AI79" i="33"/>
  <c r="AI80" i="33"/>
  <c r="AI81" i="33"/>
  <c r="AI82" i="33"/>
  <c r="AI83" i="33"/>
  <c r="AI84" i="33"/>
  <c r="AI85" i="33"/>
  <c r="AI86" i="33"/>
  <c r="AI87" i="33"/>
  <c r="AI88" i="33"/>
  <c r="AI89" i="33"/>
  <c r="AI90" i="33"/>
  <c r="AI91" i="33"/>
  <c r="AI92" i="33"/>
  <c r="AI93" i="33"/>
  <c r="AI94" i="33"/>
  <c r="AI95" i="33"/>
  <c r="AI96" i="33"/>
  <c r="AI97" i="33"/>
  <c r="AI98" i="33"/>
  <c r="AI99" i="33"/>
  <c r="AI100" i="33"/>
  <c r="AI101" i="33"/>
  <c r="AI102" i="33"/>
  <c r="AI103" i="33"/>
  <c r="AI104" i="33"/>
  <c r="AI105" i="33"/>
  <c r="AI106" i="33"/>
  <c r="AI107" i="33"/>
  <c r="AI108" i="33"/>
  <c r="AI109" i="33"/>
  <c r="AI110" i="33"/>
  <c r="AI111" i="33"/>
  <c r="AI112" i="33"/>
  <c r="AI113" i="33"/>
  <c r="AI114" i="33"/>
  <c r="AI302" i="33"/>
  <c r="AI115" i="33"/>
  <c r="AI116" i="33"/>
  <c r="AI117" i="33"/>
  <c r="AI118" i="33"/>
  <c r="AI119" i="33"/>
  <c r="AI120" i="33"/>
  <c r="AI121" i="33"/>
  <c r="AI122" i="33"/>
  <c r="AI123" i="33"/>
  <c r="AI124" i="33"/>
  <c r="AI125" i="33"/>
  <c r="AI126" i="33"/>
  <c r="AI127" i="33"/>
  <c r="AI128" i="33"/>
  <c r="AI129" i="33"/>
  <c r="AI130" i="33"/>
  <c r="AI131" i="33"/>
  <c r="AI132" i="33"/>
  <c r="AI133" i="33"/>
  <c r="AI134" i="33"/>
  <c r="AI135" i="33"/>
  <c r="AI136" i="33"/>
  <c r="AI137" i="33"/>
  <c r="AI138" i="33"/>
  <c r="AI139" i="33"/>
  <c r="AI140" i="33"/>
  <c r="AI303" i="33"/>
  <c r="AI141" i="33"/>
  <c r="AI142" i="33"/>
  <c r="AI143" i="33"/>
  <c r="AI144" i="33"/>
  <c r="AI8" i="33"/>
  <c r="AF9" i="33"/>
  <c r="AF10" i="33"/>
  <c r="AF11" i="33"/>
  <c r="AF12" i="33"/>
  <c r="AF13" i="33"/>
  <c r="AF14" i="33"/>
  <c r="AF15" i="33"/>
  <c r="AF16" i="33"/>
  <c r="AF17" i="33"/>
  <c r="AF18" i="33"/>
  <c r="AF19" i="33"/>
  <c r="AF20" i="33"/>
  <c r="AF21" i="33"/>
  <c r="AF22" i="33"/>
  <c r="AF23" i="33"/>
  <c r="AF24" i="33"/>
  <c r="AF25" i="33"/>
  <c r="AF26" i="33"/>
  <c r="AF27" i="33"/>
  <c r="AF28" i="33"/>
  <c r="AF29" i="33"/>
  <c r="AF30" i="33"/>
  <c r="AF31" i="33"/>
  <c r="AF32" i="33"/>
  <c r="AF33" i="33"/>
  <c r="AF34" i="33"/>
  <c r="AF35" i="33"/>
  <c r="AF36" i="33"/>
  <c r="AF37" i="33"/>
  <c r="AF38" i="33"/>
  <c r="AF39" i="33"/>
  <c r="AF40" i="33"/>
  <c r="AF41" i="33"/>
  <c r="AF42" i="33"/>
  <c r="AF43" i="33"/>
  <c r="AF44" i="33"/>
  <c r="AF45" i="33"/>
  <c r="AF46" i="33"/>
  <c r="AF47" i="33"/>
  <c r="AF49" i="33"/>
  <c r="AF50" i="33"/>
  <c r="AF51" i="33"/>
  <c r="AF52" i="33"/>
  <c r="AF53" i="33"/>
  <c r="AF54" i="33"/>
  <c r="AF55" i="33"/>
  <c r="AF56" i="33"/>
  <c r="AF57" i="33"/>
  <c r="AF58" i="33"/>
  <c r="AF59" i="33"/>
  <c r="AF60" i="33"/>
  <c r="AF61" i="33"/>
  <c r="AF62" i="33"/>
  <c r="AF63" i="33"/>
  <c r="AF64" i="33"/>
  <c r="AF65" i="33"/>
  <c r="AF66" i="33"/>
  <c r="AF67" i="33"/>
  <c r="AF68" i="33"/>
  <c r="AF69" i="33"/>
  <c r="AF70" i="33"/>
  <c r="AF71" i="33"/>
  <c r="AF72" i="33"/>
  <c r="AF73" i="33"/>
  <c r="AF74" i="33"/>
  <c r="AF75" i="33"/>
  <c r="AF76" i="33"/>
  <c r="AF77" i="33"/>
  <c r="AF78" i="33"/>
  <c r="AF79" i="33"/>
  <c r="AF80" i="33"/>
  <c r="AF81" i="33"/>
  <c r="AF82" i="33"/>
  <c r="AF83" i="33"/>
  <c r="AF84" i="33"/>
  <c r="AF85" i="33"/>
  <c r="AF86" i="33"/>
  <c r="AF87" i="33"/>
  <c r="AF88" i="33"/>
  <c r="AF89" i="33"/>
  <c r="AF90" i="33"/>
  <c r="AF91" i="33"/>
  <c r="AF92" i="33"/>
  <c r="AF93" i="33"/>
  <c r="AF94" i="33"/>
  <c r="AF95" i="33"/>
  <c r="AF96" i="33"/>
  <c r="AF97" i="33"/>
  <c r="AF98" i="33"/>
  <c r="AF99" i="33"/>
  <c r="AF100" i="33"/>
  <c r="AF101" i="33"/>
  <c r="AF102" i="33"/>
  <c r="AF103" i="33"/>
  <c r="AF104" i="33"/>
  <c r="AF105" i="33"/>
  <c r="AF106" i="33"/>
  <c r="AF107" i="33"/>
  <c r="AF108" i="33"/>
  <c r="AF109" i="33"/>
  <c r="AF110" i="33"/>
  <c r="AF111" i="33"/>
  <c r="AF112" i="33"/>
  <c r="AF113" i="33"/>
  <c r="AF114" i="33"/>
  <c r="AF302" i="33"/>
  <c r="AF115" i="33"/>
  <c r="AF116" i="33"/>
  <c r="AF117" i="33"/>
  <c r="AF118" i="33"/>
  <c r="AF119" i="33"/>
  <c r="AF120" i="33"/>
  <c r="AF121" i="33"/>
  <c r="AF122" i="33"/>
  <c r="AF123" i="33"/>
  <c r="AF124" i="33"/>
  <c r="AF125" i="33"/>
  <c r="AF126" i="33"/>
  <c r="AF127" i="33"/>
  <c r="AF128" i="33"/>
  <c r="AF129" i="33"/>
  <c r="AF130" i="33"/>
  <c r="AF131" i="33"/>
  <c r="AF132" i="33"/>
  <c r="AF133" i="33"/>
  <c r="AF134" i="33"/>
  <c r="AF135" i="33"/>
  <c r="AF136" i="33"/>
  <c r="AF137" i="33"/>
  <c r="AF138" i="33"/>
  <c r="AF139" i="33"/>
  <c r="AF140" i="33"/>
  <c r="AF303" i="33"/>
  <c r="AF141" i="33"/>
  <c r="AF142" i="33"/>
  <c r="AF143" i="33"/>
  <c r="AF144" i="33"/>
  <c r="AF8" i="33"/>
  <c r="Y15" i="33"/>
  <c r="Y16" i="33"/>
  <c r="Y17" i="33"/>
  <c r="Y18" i="33"/>
  <c r="Y19" i="33"/>
  <c r="Y20" i="33"/>
  <c r="Y21" i="33"/>
  <c r="Y22" i="33"/>
  <c r="Y23" i="33"/>
  <c r="Y24" i="33"/>
  <c r="Y25" i="33"/>
  <c r="Y26" i="33"/>
  <c r="Y27" i="33"/>
  <c r="Y28" i="33"/>
  <c r="Y29" i="33"/>
  <c r="Y30" i="33"/>
  <c r="Y31" i="33"/>
  <c r="Y32" i="33"/>
  <c r="Y33" i="33"/>
  <c r="Y34" i="33"/>
  <c r="Y35" i="33"/>
  <c r="Y36" i="33"/>
  <c r="Y37" i="33"/>
  <c r="Y38" i="33"/>
  <c r="Y39" i="33"/>
  <c r="Y40" i="33"/>
  <c r="Y41" i="33"/>
  <c r="Y42" i="33"/>
  <c r="Y43" i="33"/>
  <c r="Y44" i="33"/>
  <c r="Y45" i="33"/>
  <c r="Y46" i="33"/>
  <c r="Y47" i="33"/>
  <c r="Y48" i="33"/>
  <c r="Y49" i="33"/>
  <c r="Y50" i="33"/>
  <c r="Y51" i="33"/>
  <c r="Y52" i="33"/>
  <c r="Y53" i="33"/>
  <c r="Y54" i="33"/>
  <c r="Y55" i="33"/>
  <c r="Y56" i="33"/>
  <c r="Y57" i="33"/>
  <c r="Y58" i="33"/>
  <c r="Y59" i="33"/>
  <c r="Y60" i="33"/>
  <c r="Y61" i="33"/>
  <c r="Y62" i="33"/>
  <c r="Y63" i="33"/>
  <c r="Y64" i="33"/>
  <c r="Y65" i="33"/>
  <c r="Y66" i="33"/>
  <c r="Y67" i="33"/>
  <c r="Y68" i="33"/>
  <c r="Y69" i="33"/>
  <c r="Y70" i="33"/>
  <c r="Y71" i="33"/>
  <c r="Y72" i="33"/>
  <c r="Y73" i="33"/>
  <c r="Y74" i="33"/>
  <c r="Y75" i="33"/>
  <c r="Y76" i="33"/>
  <c r="Y77" i="33"/>
  <c r="Y78" i="33"/>
  <c r="Y79" i="33"/>
  <c r="Y80" i="33"/>
  <c r="Y81" i="33"/>
  <c r="Y82" i="33"/>
  <c r="Y83" i="33"/>
  <c r="Y84" i="33"/>
  <c r="Y85" i="33"/>
  <c r="Y86" i="33"/>
  <c r="Y87" i="33"/>
  <c r="Y88" i="33"/>
  <c r="Y89" i="33"/>
  <c r="Y90" i="33"/>
  <c r="Y91" i="33"/>
  <c r="Y92" i="33"/>
  <c r="Y93" i="33"/>
  <c r="Y94" i="33"/>
  <c r="Y95" i="33"/>
  <c r="Y96" i="33"/>
  <c r="Y97" i="33"/>
  <c r="Y98" i="33"/>
  <c r="Y99" i="33"/>
  <c r="Y100" i="33"/>
  <c r="Y101" i="33"/>
  <c r="Y102" i="33"/>
  <c r="Y103" i="33"/>
  <c r="Y9" i="33"/>
  <c r="Y10" i="33"/>
  <c r="Y11" i="33"/>
  <c r="Y12" i="33"/>
  <c r="Y13" i="33"/>
  <c r="Y14" i="33"/>
  <c r="Y104" i="33"/>
  <c r="Y105" i="33"/>
  <c r="Y106" i="33"/>
  <c r="Y107" i="33"/>
  <c r="Y108" i="33"/>
  <c r="Y109" i="33"/>
  <c r="Y110" i="33"/>
  <c r="Y111" i="33"/>
  <c r="Y112" i="33"/>
  <c r="Y113" i="33"/>
  <c r="Y114" i="33"/>
  <c r="Y302" i="33"/>
  <c r="Y115" i="33"/>
  <c r="Y116" i="33"/>
  <c r="Y117" i="33"/>
  <c r="Y118" i="33"/>
  <c r="Y119" i="33"/>
  <c r="Y120" i="33"/>
  <c r="Y121" i="33"/>
  <c r="Y122" i="33"/>
  <c r="Y123" i="33"/>
  <c r="Y124" i="33"/>
  <c r="Y125" i="33"/>
  <c r="Y126" i="33"/>
  <c r="Y127" i="33"/>
  <c r="Y128" i="33"/>
  <c r="Y129" i="33"/>
  <c r="Y130" i="33"/>
  <c r="Y131" i="33"/>
  <c r="Y132" i="33"/>
  <c r="Y133" i="33"/>
  <c r="Y134" i="33"/>
  <c r="Y135" i="33"/>
  <c r="Y136" i="33"/>
  <c r="Y137" i="33"/>
  <c r="Y138" i="33"/>
  <c r="Y139" i="33"/>
  <c r="Y140" i="33"/>
  <c r="Y303" i="33"/>
  <c r="Y141" i="33"/>
  <c r="Y142" i="33"/>
  <c r="Y143" i="33"/>
  <c r="Y144" i="33"/>
  <c r="Y8" i="33"/>
  <c r="AF357" i="33" l="1"/>
  <c r="Y357" i="33"/>
  <c r="AI357" i="33"/>
  <c r="AL330" i="33"/>
  <c r="AL324" i="33"/>
  <c r="AK317" i="33"/>
  <c r="AL317" i="33" s="1"/>
  <c r="AL322" i="33"/>
  <c r="AL334" i="33"/>
  <c r="AL338" i="33"/>
  <c r="AL333" i="33"/>
  <c r="AL312" i="33"/>
  <c r="AL349" i="33"/>
  <c r="AL315" i="33"/>
  <c r="AL351" i="33"/>
  <c r="AL332" i="33"/>
  <c r="AL340" i="33"/>
  <c r="AL352" i="33"/>
  <c r="AL323" i="33"/>
  <c r="AL321" i="33"/>
  <c r="AL320" i="33"/>
  <c r="AL319" i="33"/>
  <c r="AL318" i="33"/>
  <c r="AL314" i="33"/>
  <c r="AL327" i="33"/>
  <c r="AL331" i="33"/>
  <c r="AL335" i="33"/>
  <c r="AL339" i="33"/>
  <c r="AL347" i="33"/>
  <c r="AL344" i="33"/>
  <c r="AL342" i="33"/>
  <c r="AL346" i="33"/>
  <c r="AL316" i="33"/>
  <c r="AL350" i="33"/>
  <c r="AL313" i="33"/>
  <c r="AL328" i="33"/>
  <c r="AL343" i="33"/>
  <c r="AL325" i="33"/>
  <c r="AL329" i="33"/>
  <c r="AL336" i="33"/>
  <c r="AL348" i="33"/>
  <c r="AL337" i="33"/>
  <c r="AL326" i="33"/>
  <c r="AL341" i="33"/>
  <c r="AL345" i="33"/>
  <c r="AL306" i="33"/>
  <c r="AL310" i="33"/>
  <c r="AL307" i="33"/>
  <c r="AL308" i="33"/>
  <c r="AL309" i="33"/>
  <c r="AL305" i="33"/>
  <c r="AL304" i="33"/>
  <c r="AL300" i="33"/>
  <c r="AL301" i="33"/>
  <c r="AL282" i="33"/>
  <c r="AL292" i="33"/>
  <c r="AL289" i="33"/>
  <c r="AL293" i="33"/>
  <c r="AL265" i="33"/>
  <c r="AL290" i="33"/>
  <c r="AL296" i="33"/>
  <c r="AL294" i="33"/>
  <c r="AL291" i="33"/>
  <c r="AL297" i="33"/>
  <c r="AL295" i="33"/>
  <c r="AL260" i="33"/>
  <c r="AL276" i="33"/>
  <c r="AL257" i="33"/>
  <c r="AL281" i="33"/>
  <c r="AL273" i="33"/>
  <c r="AL259" i="33"/>
  <c r="AL275" i="33"/>
  <c r="AL262" i="33"/>
  <c r="AL254" i="33"/>
  <c r="AL270" i="33"/>
  <c r="AL264" i="33"/>
  <c r="AL280" i="33"/>
  <c r="AL283" i="33"/>
  <c r="AL252" i="33"/>
  <c r="AL256" i="33"/>
  <c r="AL272" i="33"/>
  <c r="AL311" i="33"/>
  <c r="AL298" i="33"/>
  <c r="AL286" i="33"/>
  <c r="AL261" i="33"/>
  <c r="AL277" i="33"/>
  <c r="AL255" i="33"/>
  <c r="AL271" i="33"/>
  <c r="AL274" i="33"/>
  <c r="AL299" i="33"/>
  <c r="AL278" i="33"/>
  <c r="AL253" i="33"/>
  <c r="AL269" i="33"/>
  <c r="AL285" i="33"/>
  <c r="AL251" i="33"/>
  <c r="AL267" i="33"/>
  <c r="AL258" i="33"/>
  <c r="AL287" i="33"/>
  <c r="AL284" i="33"/>
  <c r="AL288" i="33"/>
  <c r="AL266" i="33"/>
  <c r="AL263" i="33"/>
  <c r="AL279" i="33"/>
  <c r="AL268" i="33"/>
  <c r="AL232" i="33"/>
  <c r="AL247" i="33"/>
  <c r="AL249" i="33"/>
  <c r="AL229" i="33"/>
  <c r="AL237" i="33"/>
  <c r="AL244" i="33"/>
  <c r="AL231" i="33"/>
  <c r="AL235" i="33"/>
  <c r="AL242" i="33"/>
  <c r="AL246" i="33"/>
  <c r="AL234" i="33"/>
  <c r="AL238" i="33"/>
  <c r="AL236" i="33"/>
  <c r="AL241" i="33"/>
  <c r="AL230" i="33"/>
  <c r="AL243" i="33"/>
  <c r="AL248" i="33"/>
  <c r="AL245" i="33"/>
  <c r="AL239" i="33"/>
  <c r="AL240" i="33"/>
  <c r="AL233" i="33"/>
  <c r="AL190" i="33"/>
  <c r="AL219" i="33"/>
  <c r="AL225" i="33"/>
  <c r="AL193" i="33"/>
  <c r="AL211" i="33"/>
  <c r="AL206" i="33"/>
  <c r="AL192" i="33"/>
  <c r="AL200" i="33"/>
  <c r="AL188" i="33"/>
  <c r="AL227" i="33"/>
  <c r="AL191" i="33"/>
  <c r="AL216" i="33"/>
  <c r="AL224" i="33"/>
  <c r="AL196" i="33"/>
  <c r="AL207" i="33"/>
  <c r="AL199" i="33"/>
  <c r="AL195" i="33"/>
  <c r="AL222" i="33"/>
  <c r="AL218" i="33"/>
  <c r="AL164" i="33"/>
  <c r="AL198" i="33"/>
  <c r="AL208" i="33"/>
  <c r="AL204" i="33"/>
  <c r="AL223" i="33"/>
  <c r="AL250" i="33"/>
  <c r="AL221" i="33"/>
  <c r="AL209" i="33"/>
  <c r="AL194" i="33"/>
  <c r="AL129" i="33"/>
  <c r="AL35" i="33"/>
  <c r="AL19" i="33"/>
  <c r="AL220" i="33"/>
  <c r="AL205" i="33"/>
  <c r="AL212" i="33"/>
  <c r="AL201" i="33"/>
  <c r="AL66" i="33"/>
  <c r="AL112" i="33"/>
  <c r="AL80" i="33"/>
  <c r="AL49" i="33"/>
  <c r="AL17" i="33"/>
  <c r="AL197" i="33"/>
  <c r="AL50" i="33"/>
  <c r="AL127" i="33"/>
  <c r="AL96" i="33"/>
  <c r="AL64" i="33"/>
  <c r="AL33" i="33"/>
  <c r="AL82" i="33"/>
  <c r="AL98" i="33"/>
  <c r="AL186" i="33"/>
  <c r="AL144" i="33"/>
  <c r="AL114" i="33"/>
  <c r="AL189" i="33"/>
  <c r="AL214" i="33"/>
  <c r="AL203" i="33"/>
  <c r="AL145" i="33"/>
  <c r="AL174" i="33"/>
  <c r="AL187" i="33"/>
  <c r="AL213" i="33"/>
  <c r="AL143" i="33"/>
  <c r="AL128" i="33"/>
  <c r="AL113" i="33"/>
  <c r="AL97" i="33"/>
  <c r="AL81" i="33"/>
  <c r="AL65" i="33"/>
  <c r="AL34" i="33"/>
  <c r="AL18" i="33"/>
  <c r="AL179" i="33"/>
  <c r="AL226" i="33"/>
  <c r="AL215" i="33"/>
  <c r="AL134" i="33"/>
  <c r="AL118" i="33"/>
  <c r="AL103" i="33"/>
  <c r="AL87" i="33"/>
  <c r="AL24" i="33"/>
  <c r="AL8" i="33"/>
  <c r="AL184" i="33"/>
  <c r="AL210" i="33"/>
  <c r="AL217" i="33"/>
  <c r="AL202" i="33"/>
  <c r="AL154" i="33"/>
  <c r="AL170" i="33"/>
  <c r="AL148" i="33"/>
  <c r="AL161" i="33"/>
  <c r="AL146" i="33"/>
  <c r="AL166" i="33"/>
  <c r="AL157" i="33"/>
  <c r="AL167" i="33"/>
  <c r="AL73" i="33"/>
  <c r="AL57" i="33"/>
  <c r="AL42" i="33"/>
  <c r="AL26" i="33"/>
  <c r="AL10" i="33"/>
  <c r="AL168" i="33"/>
  <c r="AL181" i="33"/>
  <c r="AL159" i="33"/>
  <c r="AL175" i="33"/>
  <c r="AL156" i="33"/>
  <c r="AL172" i="33"/>
  <c r="AL182" i="33"/>
  <c r="AL185" i="33"/>
  <c r="AL150" i="33"/>
  <c r="AL140" i="33"/>
  <c r="AL124" i="33"/>
  <c r="AL109" i="33"/>
  <c r="AL93" i="33"/>
  <c r="AL77" i="33"/>
  <c r="AL61" i="33"/>
  <c r="AL46" i="33"/>
  <c r="AL30" i="33"/>
  <c r="AL14" i="33"/>
  <c r="AL160" i="33"/>
  <c r="AL117" i="33"/>
  <c r="AL54" i="33"/>
  <c r="AL23" i="33"/>
  <c r="AL133" i="33"/>
  <c r="AL86" i="33"/>
  <c r="AL39" i="33"/>
  <c r="AL158" i="33"/>
  <c r="AL183" i="33"/>
  <c r="AL70" i="33"/>
  <c r="AL131" i="33"/>
  <c r="AL115" i="33"/>
  <c r="AL155" i="33"/>
  <c r="AL102" i="33"/>
  <c r="AL130" i="33"/>
  <c r="AL302" i="33"/>
  <c r="AL99" i="33"/>
  <c r="AL83" i="33"/>
  <c r="AL51" i="33"/>
  <c r="AL36" i="33"/>
  <c r="AL20" i="33"/>
  <c r="AL152" i="33"/>
  <c r="AL177" i="33"/>
  <c r="AL180" i="33"/>
  <c r="AL171" i="33"/>
  <c r="AL149" i="33"/>
  <c r="AL165" i="33"/>
  <c r="AL303" i="33"/>
  <c r="AL125" i="33"/>
  <c r="AL110" i="33"/>
  <c r="AL94" i="33"/>
  <c r="AL78" i="33"/>
  <c r="AL62" i="33"/>
  <c r="AL47" i="33"/>
  <c r="AL31" i="33"/>
  <c r="AL15" i="33"/>
  <c r="AL153" i="33"/>
  <c r="AL178" i="33"/>
  <c r="AL169" i="33"/>
  <c r="AL147" i="33"/>
  <c r="AL122" i="33"/>
  <c r="AL107" i="33"/>
  <c r="AL91" i="33"/>
  <c r="AL75" i="33"/>
  <c r="AL28" i="33"/>
  <c r="AL12" i="33"/>
  <c r="AL163" i="33"/>
  <c r="AL121" i="33"/>
  <c r="AL106" i="33"/>
  <c r="AL90" i="33"/>
  <c r="AL74" i="33"/>
  <c r="AL27" i="33"/>
  <c r="AL11" i="33"/>
  <c r="AL71" i="33"/>
  <c r="AL55" i="33"/>
  <c r="AL40" i="33"/>
  <c r="AL120" i="33"/>
  <c r="AL89" i="33"/>
  <c r="AL176" i="33"/>
  <c r="AL136" i="33"/>
  <c r="AL105" i="33"/>
  <c r="AL151" i="33"/>
  <c r="AL173" i="33"/>
  <c r="AL162" i="33"/>
  <c r="AL67" i="33"/>
  <c r="AL59" i="33"/>
  <c r="AL58" i="33"/>
  <c r="AL44" i="33"/>
  <c r="AL43" i="33"/>
  <c r="AL138" i="33"/>
  <c r="AL137" i="33"/>
  <c r="AL142" i="33"/>
  <c r="AL139" i="33"/>
  <c r="AL123" i="33"/>
  <c r="AL108" i="33"/>
  <c r="AL92" i="33"/>
  <c r="AL76" i="33"/>
  <c r="AL60" i="33"/>
  <c r="AL45" i="33"/>
  <c r="AL29" i="33"/>
  <c r="AL13" i="33"/>
  <c r="AL135" i="33"/>
  <c r="AL119" i="33"/>
  <c r="AL104" i="33"/>
  <c r="AL88" i="33"/>
  <c r="AL72" i="33"/>
  <c r="AL56" i="33"/>
  <c r="AL41" i="33"/>
  <c r="AL25" i="33"/>
  <c r="AL9" i="33"/>
  <c r="AL132" i="33"/>
  <c r="AL116" i="33"/>
  <c r="AL101" i="33"/>
  <c r="AL85" i="33"/>
  <c r="AL69" i="33"/>
  <c r="AL53" i="33"/>
  <c r="AL38" i="33"/>
  <c r="AL22" i="33"/>
  <c r="AL100" i="33"/>
  <c r="AL84" i="33"/>
  <c r="AL68" i="33"/>
  <c r="AL52" i="33"/>
  <c r="AL37" i="33"/>
  <c r="AL21" i="33"/>
  <c r="AL141" i="33"/>
  <c r="AL126" i="33"/>
  <c r="AL111" i="33"/>
  <c r="AL95" i="33"/>
  <c r="AL79" i="33"/>
  <c r="AL63" i="33"/>
  <c r="AL48" i="33"/>
  <c r="AL32" i="33"/>
  <c r="AL16" i="33"/>
  <c r="D25" i="5"/>
  <c r="E25" i="5"/>
  <c r="F15" i="5"/>
  <c r="F30" i="5" s="1"/>
  <c r="F25" i="5"/>
  <c r="G15" i="5"/>
  <c r="G25" i="5"/>
  <c r="G30" i="5" s="1"/>
  <c r="H15" i="5"/>
  <c r="H25" i="5"/>
  <c r="H30" i="5"/>
  <c r="I15" i="5"/>
  <c r="I30" i="5" s="1"/>
  <c r="I25" i="5"/>
  <c r="J15" i="5"/>
  <c r="J30" i="5" s="1"/>
  <c r="J25" i="5"/>
  <c r="K15" i="5"/>
  <c r="K25" i="5"/>
  <c r="K30" i="5" s="1"/>
  <c r="L15" i="5"/>
  <c r="L25" i="5"/>
  <c r="L30" i="5"/>
  <c r="M15" i="5"/>
  <c r="M30" i="5" s="1"/>
  <c r="M25" i="5"/>
  <c r="N15" i="5"/>
  <c r="N25" i="5"/>
  <c r="N30" i="5"/>
  <c r="C25" i="5"/>
  <c r="C15" i="5"/>
  <c r="N26" i="22"/>
  <c r="N25" i="22"/>
  <c r="N24" i="22"/>
  <c r="N23" i="22"/>
  <c r="N22" i="22"/>
  <c r="N21" i="22"/>
  <c r="N20" i="22"/>
  <c r="N19" i="22"/>
  <c r="N18" i="22"/>
  <c r="N17" i="22"/>
  <c r="N16" i="22"/>
  <c r="N15" i="22"/>
  <c r="N14" i="22"/>
  <c r="N13" i="22"/>
  <c r="N12" i="22"/>
  <c r="N11" i="22"/>
  <c r="N10" i="22"/>
  <c r="N9" i="22"/>
  <c r="N8" i="22"/>
  <c r="N7" i="22"/>
  <c r="N6" i="22"/>
  <c r="N5" i="22"/>
  <c r="E30" i="5" l="1"/>
  <c r="D30" i="5"/>
  <c r="O15" i="5"/>
  <c r="C30" i="5"/>
  <c r="O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N5" authorId="0" shapeId="0" xr:uid="{00000000-0006-0000-06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AD5" authorId="0" shapeId="0" xr:uid="{00000000-0006-0000-0600-000002000000}">
      <text>
        <r>
          <rPr>
            <b/>
            <sz val="9"/>
            <color indexed="81"/>
            <rFont val="Tahoma"/>
            <family val="2"/>
          </rPr>
          <t>Cote:</t>
        </r>
        <r>
          <rPr>
            <sz val="9"/>
            <color indexed="81"/>
            <rFont val="Tahoma"/>
            <family val="2"/>
          </rPr>
          <t xml:space="preserve">
Entendidas como reproducciones en el momento de la transmisión</t>
        </r>
      </text>
    </comment>
    <comment ref="AG5" authorId="0" shapeId="0" xr:uid="{00000000-0006-0000-06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<sst xmlns="http://schemas.openxmlformats.org/spreadsheetml/2006/main" count="7940" uniqueCount="1388">
  <si>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</si>
  <si>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</si>
  <si>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</si>
  <si>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2023</t>
  </si>
  <si>
    <t>Resolución - Fecha</t>
  </si>
  <si>
    <t>Razón Social</t>
  </si>
  <si>
    <t>FUNDACIÓN FESTIVAL INTERNACIONAL TEATRO A MIL</t>
  </si>
  <si>
    <t>Rol Único Trinutario</t>
  </si>
  <si>
    <t>65.409.160-9</t>
  </si>
  <si>
    <t>Domicilio Legal</t>
  </si>
  <si>
    <t>Marchant Pereira 201, Oficina 201, Providencia</t>
  </si>
  <si>
    <t>Representante Legal</t>
  </si>
  <si>
    <t>Carmen Romero Quero</t>
  </si>
  <si>
    <t>Cédula de Identidad del Representante Legal</t>
  </si>
  <si>
    <t>8.095.742-4</t>
  </si>
  <si>
    <t>Teléfono</t>
  </si>
  <si>
    <t>56 - 22 925 03 10</t>
  </si>
  <si>
    <t>Correo Electrónico</t>
  </si>
  <si>
    <t>carmen@fundacionteatroamil.cl / vania@fundacionteatroamil.cl</t>
  </si>
  <si>
    <t>Sitio Web Institucional</t>
  </si>
  <si>
    <t>www.teatroamil.cl</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</si>
  <si>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</si>
  <si>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</si>
  <si>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</si>
  <si>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</si>
  <si>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</si>
  <si>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</si>
  <si>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</si>
  <si>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</si>
  <si>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</si>
  <si>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</si>
  <si>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</si>
  <si>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</si>
  <si>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</si>
  <si>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</si>
  <si>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</si>
  <si>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</si>
  <si>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</si>
  <si>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</si>
  <si>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</si>
  <si>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</si>
  <si>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</si>
  <si>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</si>
  <si>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</si>
  <si>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</si>
  <si>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</si>
  <si>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</si>
  <si>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</si>
  <si>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</si>
  <si>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</si>
  <si>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</si>
  <si>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</si>
  <si>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Funciones de obras en el extranjero</t>
  </si>
  <si>
    <t>TOTAL</t>
  </si>
  <si>
    <t>EGRESOS</t>
  </si>
  <si>
    <t>Monto Total Ejecutado 2023</t>
  </si>
  <si>
    <t>GASTOS DE OPERACIÓN</t>
  </si>
  <si>
    <t>GASTOS DE DIFUSIÓN</t>
  </si>
  <si>
    <t>GASTOS DE INVERSIÓN</t>
  </si>
  <si>
    <t>GASTOS DE PERSONAL</t>
  </si>
  <si>
    <t>OTROS GASTOS</t>
  </si>
  <si>
    <t>Gastos administracion, funcionamiento oficina, comunicaciones, arriendo, entre otros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</si>
  <si>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</si>
  <si>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</si>
  <si>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</si>
  <si>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</si>
  <si>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</si>
  <si>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</si>
  <si>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</si>
  <si>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</si>
  <si>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</si>
  <si>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</si>
  <si>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</si>
  <si>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</si>
  <si>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</si>
  <si>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</si>
  <si>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I. Municipalidad de Cerrillos</t>
  </si>
  <si>
    <t>Municipio</t>
  </si>
  <si>
    <t>Monetario</t>
  </si>
  <si>
    <t>Festival 2023</t>
  </si>
  <si>
    <t>Producción Festival</t>
  </si>
  <si>
    <t>Corp. Teatro Regional del Bio Bio</t>
  </si>
  <si>
    <t>APORTES DIRECTOS</t>
  </si>
  <si>
    <t>MONTO APORTADO ($)</t>
  </si>
  <si>
    <t>UNAB</t>
  </si>
  <si>
    <t>Empresa Privada</t>
  </si>
  <si>
    <t>Soc. VS Producciones</t>
  </si>
  <si>
    <t>Producciones Sound Light Ltda.</t>
  </si>
  <si>
    <t>Embajada de Gran Bretaña</t>
  </si>
  <si>
    <t>Goethe Institut Chile</t>
  </si>
  <si>
    <t>Tipo de Institución</t>
  </si>
  <si>
    <t>Tipo de aporte</t>
  </si>
  <si>
    <t>Gobierno Regional</t>
  </si>
  <si>
    <t>Valorado</t>
  </si>
  <si>
    <t>Ministerio</t>
  </si>
  <si>
    <t>Servicio Público</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</si>
  <si>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</si>
  <si>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</si>
  <si>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</si>
  <si>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</si>
  <si>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</si>
  <si>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</si>
  <si>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</si>
  <si>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</si>
  <si>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</si>
  <si>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</si>
  <si>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</si>
  <si>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</si>
  <si>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</si>
  <si>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</si>
  <si>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</si>
  <si>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</si>
  <si>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</si>
  <si>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</si>
  <si>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</si>
  <si>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</si>
  <si>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</si>
  <si>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</si>
  <si>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</si>
  <si>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</si>
  <si>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</si>
  <si>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FITAM 2023</t>
  </si>
  <si>
    <t>Numeral de compromiso</t>
  </si>
  <si>
    <t>INFORMACIÓN DE LAS ACCIONES A DESARROLLAR</t>
  </si>
  <si>
    <t>LÍNEAS ESTRATÉGICAS</t>
  </si>
  <si>
    <t>OBJETIVOS</t>
  </si>
  <si>
    <t>ACCIONES / ACTIVIDADES</t>
  </si>
  <si>
    <t>INDICAR TIPO DE COLABORACIÓN MINISTERIAL</t>
  </si>
  <si>
    <t>INDICAR TIPO DE COLABORACIÓN MINISTERIAL (Plan de Acción)</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</si>
  <si>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</si>
  <si>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</si>
  <si>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</si>
  <si>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</si>
  <si>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</si>
  <si>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</si>
  <si>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</si>
  <si>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</si>
  <si>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</si>
  <si>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</si>
  <si>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</si>
  <si>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</si>
  <si>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</si>
  <si>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</si>
  <si>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</si>
  <si>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I.1.Acceso</t>
  </si>
  <si>
    <t>A. Acortar las brechas de acceso de participación cultural</t>
  </si>
  <si>
    <t>Funciones de artes escénicas gratuitas</t>
  </si>
  <si>
    <t>Enfoques y Beneficiarios Preferentes - Territorio- Descentralización</t>
  </si>
  <si>
    <t>Enfoques de Inclusión – Enfoque Territorial</t>
  </si>
  <si>
    <t>Reportes de funciones realizadas/ Fotos/ Prensa</t>
  </si>
  <si>
    <t>X</t>
  </si>
  <si>
    <t>I.1.A.1</t>
  </si>
  <si>
    <r>
      <rPr>
        <sz val="9"/>
        <color rgb="FF000000"/>
        <rFont val="Verdana"/>
      </rPr>
      <t xml:space="preserve">1.594 Funciones y Jornadas de programación con acceso gratuito. </t>
    </r>
    <r>
      <rPr>
        <b/>
        <sz val="9"/>
        <color rgb="FF000000"/>
        <rFont val="Verdana"/>
      </rPr>
      <t>Filtrar en Numeral de compromiso al que pertenece por I.1.A.1.</t>
    </r>
  </si>
  <si>
    <t>Registro Fotográfico, medios de difusión, prensa del Festival Teatro a mil y sus proyectos.</t>
  </si>
  <si>
    <t>Enero a Marzo 2023</t>
  </si>
  <si>
    <t>EN EJECUCIÓN</t>
  </si>
  <si>
    <t>Funciones de artes escénicas pagadas</t>
  </si>
  <si>
    <t>Ejes transversales - Circuitos creativos</t>
  </si>
  <si>
    <t>No aplica</t>
  </si>
  <si>
    <t>Reportes de funciones realizadas/ fotos/ Prensa</t>
  </si>
  <si>
    <t>I.1.A.2</t>
  </si>
  <si>
    <r>
      <rPr>
        <sz val="9"/>
        <color rgb="FF000000"/>
        <rFont val="Verdana"/>
      </rPr>
      <t xml:space="preserve">228  Funciones y Jornadas de programación con acceso Pagado: </t>
    </r>
    <r>
      <rPr>
        <b/>
        <sz val="9"/>
        <color rgb="FF000000"/>
        <rFont val="Verdana"/>
      </rPr>
      <t>Filtrar en Numeral de compromiso al que pertenece por I.1.A.2.</t>
    </r>
  </si>
  <si>
    <t>I.2 Creación</t>
  </si>
  <si>
    <t>A. Apoyar la sostenibilidad del sistema artístico nacional</t>
  </si>
  <si>
    <t>Constitución y desarrollo de mesas curatoriales regionales</t>
  </si>
  <si>
    <t>Reporte de mesas constituidas/ lista de participantes/ fotos</t>
  </si>
  <si>
    <t>I.2.A.1</t>
  </si>
  <si>
    <t>Mentorías artísticas y técnicas Programa Territorios Creativos</t>
  </si>
  <si>
    <t>Ejes transversales circuitos creativos</t>
  </si>
  <si>
    <t>Reporte de asesorías artísticas y técnicas realizadas</t>
  </si>
  <si>
    <t>I.2.A.2</t>
  </si>
  <si>
    <t>Proyectos de coproducción estrenados</t>
  </si>
  <si>
    <t>Ejes transversales - Reactivación y Economía Creativa</t>
  </si>
  <si>
    <t>Propuestas apoyadas y estrenadas</t>
  </si>
  <si>
    <t>I.2.A.3</t>
  </si>
  <si>
    <r>
      <rPr>
        <sz val="9"/>
        <color rgb="FF000000"/>
        <rFont val="Verdana"/>
      </rPr>
      <t xml:space="preserve">Se estrenan 15 proyectos de Territorios Creativos (Todas las regiones a exepción de la región metropolitana) Más las siguientes creaciones: Colina, La Moneda Chiquitita, Voces para atesorar. Suman 353 funciones. </t>
    </r>
    <r>
      <rPr>
        <b/>
        <sz val="9"/>
        <color rgb="FF000000"/>
        <rFont val="Verdana"/>
      </rPr>
      <t>Filtrar en Numeral de compromiso al que pertenece por I.2.A.3</t>
    </r>
  </si>
  <si>
    <t>Gestión y asignación de recursos coproducciones</t>
  </si>
  <si>
    <t>Propuestas seleccionadas con contrato</t>
  </si>
  <si>
    <t>I.2.A.4</t>
  </si>
  <si>
    <t>I.3. Circulación</t>
  </si>
  <si>
    <t>A. Promover, proteger y visibilizar la creación nacional</t>
  </si>
  <si>
    <t>Gestión de giras y presentaciones de obras nacionales e internacionales</t>
  </si>
  <si>
    <t>Acciones Vinculadas a Desarrollo y Formación de Públicos</t>
  </si>
  <si>
    <t>Funciones realizadas en Chile y el Extranjero</t>
  </si>
  <si>
    <t>I.3.A.1</t>
  </si>
  <si>
    <r>
      <rPr>
        <sz val="9"/>
        <color rgb="FF000000"/>
        <rFont val="Verdana"/>
      </rPr>
      <t xml:space="preserve">Se realizan 14 funciones entre circulación nacional y circulación internacional. </t>
    </r>
    <r>
      <rPr>
        <b/>
        <sz val="9"/>
        <color rgb="FF000000"/>
        <rFont val="Verdana"/>
      </rPr>
      <t xml:space="preserve"> Filtrar en Numeral de compromiso al que pertenece por I.3.A.1</t>
    </r>
  </si>
  <si>
    <t>Diseño y realización de platea</t>
  </si>
  <si>
    <t>Reportes de preparación Platea 2024</t>
  </si>
  <si>
    <t>I.3.A.2</t>
  </si>
  <si>
    <t>I.4 Formación y Educación</t>
  </si>
  <si>
    <t>A. Colocar a las artes como motor de transformación personal y social</t>
  </si>
  <si>
    <t>Incorporación de las Artes Escénicas en Escuelas</t>
  </si>
  <si>
    <t>Compromisos Intersectoriales - Plan de Niñez y Adolescencia</t>
  </si>
  <si>
    <t>Acciones Vinculadas a niños, niñas y adolescentes menores de 18 años.</t>
  </si>
  <si>
    <t>Comuna donde se realiza el programa</t>
  </si>
  <si>
    <t>I.4.A.1</t>
  </si>
  <si>
    <t>Asistencia a obras de teatro</t>
  </si>
  <si>
    <t>Reporte de visualización obra de teatro</t>
  </si>
  <si>
    <t>I.4.A.2</t>
  </si>
  <si>
    <t>Realización de muestras finales ante comunidad escolar</t>
  </si>
  <si>
    <t>Reporte de realización de muestras finales</t>
  </si>
  <si>
    <t>I.4.A.3</t>
  </si>
  <si>
    <t xml:space="preserve">Diseño de actividades de Lab Escénico </t>
  </si>
  <si>
    <t>Programa de actividades en Festival 2024</t>
  </si>
  <si>
    <t>I.4.A.4</t>
  </si>
  <si>
    <t>Ejecución de actividades de Lab Escénico</t>
  </si>
  <si>
    <t>Reporte de actividades Lab Escénico en festival 2023</t>
  </si>
  <si>
    <t>I.4.A.5</t>
  </si>
  <si>
    <t>Se realizaron 103 Jornadas con actividades de Lab escénico en el marco del Festival Teatro a mil 2023. Se suman las actividades de Noches de las ideas que son conversatorios, workshop y Lecturas dramatizadas</t>
  </si>
  <si>
    <t>Enero 2023</t>
  </si>
  <si>
    <t>FINALIZADA</t>
  </si>
  <si>
    <t>II.1 Asociatividad</t>
  </si>
  <si>
    <t>A. Formalizar e incentivar
trabajo colaborativo entre instituciones colaboradoras</t>
  </si>
  <si>
    <t>Participar en al menos 01 actividades/ iniciativas producidas, gestionadas por tres o más organizaciones</t>
  </si>
  <si>
    <t>No Aplica</t>
  </si>
  <si>
    <t>Reporte de la actividad</t>
  </si>
  <si>
    <t>II.1.A.1</t>
  </si>
  <si>
    <t>II.2 Trabajo territorial</t>
  </si>
  <si>
    <t>Apoyar la descentralización de oferta programática</t>
  </si>
  <si>
    <t>Desarrollar 20 actividades en comunas distintas a la de origen de la organización</t>
  </si>
  <si>
    <t>Enfoques Transversales - Territorio / Descentralización</t>
  </si>
  <si>
    <t>Reporte de presentaciones fuera de la comuna de origen</t>
  </si>
  <si>
    <t>II.2.A.1</t>
  </si>
  <si>
    <t>Se desarrollan 422 funciones presenciales en comunas diferente a la de organización (Aqui se suman las actividades realizadas en la región metropolitana a exepción de la comuna de Providencia)</t>
  </si>
  <si>
    <t>Desarrollar 20 actividades en regiones distintas a la región de origen de la organización</t>
  </si>
  <si>
    <t>Reporte de presentaciones fuera de la Región de origen</t>
  </si>
  <si>
    <t>II.2.A.2</t>
  </si>
  <si>
    <t>Se desarrollan 103 funciones en comunas fuera de la Región Metropoliatana y 09 funciones fuera de Chile.</t>
  </si>
  <si>
    <t>II.3 Recursos Humanos</t>
  </si>
  <si>
    <t>Mejorar condiciones laborales y de desarrollo de equipos de trabajo</t>
  </si>
  <si>
    <t>Disponibilidad Cursos SENCE para personal contratados en especial de idioma inglés</t>
  </si>
  <si>
    <t>Documento compra-gestión de curso</t>
  </si>
  <si>
    <t>III.3.A.1</t>
  </si>
  <si>
    <t>COLABORACIÓN CON PROGRAMAS EJECUTADOS POR EL MINISTERIO</t>
  </si>
  <si>
    <t>Estado de Ejecución</t>
  </si>
  <si>
    <t>1.Participar en la Semana de Educación Artística(SEA), concretando al menos una (01) reunión de coordinación con el Departamento de Educación y Formación en Artes y Cultura–o la dependencia que le suceda en sus funciones-del MINISTERIOpara conocer los     lineamientos     de     cada     versión,     registrar     la     institución     en     la     web http://semanaeducacionartistica.cultura.gob.cly realizar al  menos  una  (01)  actividad  de visibilizacióno proyecto afín a la temática de celebración de cada año. Una vez finalizada la SEA, responder la encuesta de reporte disponible en el sitio web.</t>
  </si>
  <si>
    <t>2.Remitir copia de las publicaciones que haya llevado a cabo durante el año, las que serán  derivadas  por  laUnidad  o  Sección  a  cargo  de  la  coordinación  de  convenios institucionales al Centro de Documentación (CEDOC) del MINISTERIO.</t>
  </si>
  <si>
    <t>Libro 30 años</t>
  </si>
  <si>
    <t>Copia Impresa</t>
  </si>
  <si>
    <t>Enero 202</t>
  </si>
  <si>
    <t>3. Incorporarse  a  la  plataforma www.eligecultura.cl,  o  aquella  que  la  reemplace, manteniendo  información  actualizada  de  la  oferta  programática  de  la  organización  de manera trimestral, con el objetivo de favorecer la difusión de información cultural y el acceso por parte de la ciudadanía.</t>
  </si>
  <si>
    <t>4. Participar del “Día de los Patrimonios” y “Mes de Públicos”, ofreciendo al menos una actividad de acceso gratuito y orientada a público general en cada una de dichas instancias impulsadas por el MINISTERIO.</t>
  </si>
  <si>
    <t>5.Formar parte  de  las  acciones  de  conmemoración  de  los  50  años  del  golpe  cívico militar  en  coordinación  con  el  MINISTERIO,  participando  en,  al  menos,  una  actividad relacionada con este hito.</t>
  </si>
  <si>
    <t xml:space="preserve">Formar parte  de  las  acciones  de  conmemoración  de  los  50  años  del  golpe  cívico militar  en  coordinación  con  el  MINISTERIO,  para lo cual definimos en el marco del Festival una línea de trabajo con el Mural de Mon Laferte y Mono González en Estadio nacional y obras como la amante Fascista, Hechos consumados, entre otras. </t>
  </si>
  <si>
    <t>Registro fotógrafico del Mural en Estacio Nacional, obra Hehcos consumados y La Amante Fascista</t>
  </si>
  <si>
    <t>6. Formar parte de las actividades conmemorativas del “Día D” –que incluirán Narradores Orales, Títeres y Marionetas, Danza, Teatro, Circo, Ópera –participando en al menos una de ellas, realizando una actividad en coordinación con el Departamento de Fomento de la Cultura y las Artes de la Subsecretaría.</t>
  </si>
  <si>
    <t>Se realizó una acción para el día de la poesía. Se potenció el radioteatro de Gabriela Hernandez en Teatroamil.TV</t>
  </si>
  <si>
    <t xml:space="preserve">7. Colaborar  con el Departamento  de  Fomento  de  la  Cultura  y  las  Artesen  la realización de, al menos, una actividad enmarcada en el desarrollo de uno cualquiera de sus programas nacionales, internacionales o estratégicos siguientes: Muestra Nacional de Dramaturgia,  Encuentros  Coreográficos  Nacionales,  Plan  de  Trabajo  Regional  de  Artes Escénicas, la Muestra Cuadrienal de Diseño y Espacios Escénicos de Praga. </t>
  </si>
  <si>
    <t>8.Realizar, al menos una actividad en coordinación con el Departamento de Educación y  Formación  en  Artes  y  Cultura, dirigida  a  escolares  que  participan  de  sus  programas ACCIONA o CECREA.</t>
  </si>
  <si>
    <t xml:space="preserve">9. Otras Instancias de colaboración: </t>
  </si>
  <si>
    <t>9.1. Participar  de  al  menos  dos  (2)  instancias  de  transferencia  de  conocimientos  y colaboración   entre   instituciones   beneficiarias   de   programas   y/o fondos   que   sean convocadas por el MINISTERIO.</t>
  </si>
  <si>
    <t>9.2. Participar  de  las  instancias  de  capacitación  en  el  uso  y  rendición  de  recursos públicos impartidas por el MINISTERIO u otros servicios públicos vinculados al tema</t>
  </si>
  <si>
    <t>ESTADO DE EJECUCIÓN</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</si>
  <si>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</si>
  <si>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</si>
  <si>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</si>
  <si>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</si>
  <si>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</si>
  <si>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</si>
  <si>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</si>
  <si>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</si>
  <si>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</si>
  <si>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</si>
  <si>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</si>
  <si>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</si>
  <si>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PROYECTO</t>
  </si>
  <si>
    <t>Fecha o Período de Realización</t>
  </si>
  <si>
    <t>Nombre de la actividad</t>
  </si>
  <si>
    <t>Numeral de compromiso al que pertenece</t>
  </si>
  <si>
    <t>ACCESO</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</si>
  <si>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</si>
  <si>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</si>
  <si>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</si>
  <si>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</si>
  <si>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</si>
  <si>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</si>
  <si>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</si>
  <si>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</si>
  <si>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</si>
  <si>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</si>
  <si>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</si>
  <si>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</si>
  <si>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</si>
  <si>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</si>
  <si>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</si>
  <si>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</si>
  <si>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</si>
  <si>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</si>
  <si>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</si>
  <si>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</si>
  <si>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</si>
  <si>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</si>
  <si>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FESTIVAL 2023</t>
  </si>
  <si>
    <t>ENERO</t>
  </si>
  <si>
    <t>05 AL 31 DE ENERO</t>
  </si>
  <si>
    <t>FESTIVAL TEATRO A MIL 2023: ÑI PU TREMEN</t>
  </si>
  <si>
    <t>GRATUITO</t>
  </si>
  <si>
    <t>VIRTUAL / REMOTA</t>
  </si>
  <si>
    <t xml:space="preserve">FUNCIÓN / PRESENTACIÓN </t>
  </si>
  <si>
    <t>AUDIOVISUAL</t>
  </si>
  <si>
    <t>BUIN</t>
  </si>
  <si>
    <t xml:space="preserve">PLATAFORMA TEATROAMIL.TV </t>
  </si>
  <si>
    <t>NO</t>
  </si>
  <si>
    <t>Visualizaciones / Reproducciones</t>
  </si>
  <si>
    <t>Reporte Sitio Web / Redes sociales</t>
  </si>
  <si>
    <t>04 DE ENERO</t>
  </si>
  <si>
    <t>LABESCÉNICO 2023: ÑI PU TREMEN</t>
  </si>
  <si>
    <t>PRESENCIAL</t>
  </si>
  <si>
    <t>PROYECCIÓN AUDIOVISUAL</t>
  </si>
  <si>
    <t>CENTRO CULTURAL PALACIO LA MONEDA</t>
  </si>
  <si>
    <t>CHILE</t>
  </si>
  <si>
    <t>METROPOLITANA</t>
  </si>
  <si>
    <t>SANTIAGO</t>
  </si>
  <si>
    <t>Listas de inscripción</t>
  </si>
  <si>
    <t>Listado de asistencia</t>
  </si>
  <si>
    <t>11, 12, 13, 14 Y 15 DE ENERO</t>
  </si>
  <si>
    <t>FESTIVAL TEATRO A MIL 2023: 31 MINUTOS: DON QUIJOTE</t>
  </si>
  <si>
    <t>PAGADO</t>
  </si>
  <si>
    <t>TEATRO</t>
  </si>
  <si>
    <t>TEATRO MUNICIPAL DE LAS CONDES</t>
  </si>
  <si>
    <t>LAS CONDES</t>
  </si>
  <si>
    <t>Tickets vendidos</t>
  </si>
  <si>
    <t>Reporte de ticketera (pdf)</t>
  </si>
  <si>
    <t>19 DE ENERO</t>
  </si>
  <si>
    <t>LABESCÉNICO 2023: A 50 AÑOS DEL GOLPE</t>
  </si>
  <si>
    <t>ENCUENTRO / CONVERSATORIO / MESA REDONDA</t>
  </si>
  <si>
    <t>MEMORIA Y DDHH</t>
  </si>
  <si>
    <t>CENTRO CULTURAL GABRIELA MISTRAL</t>
  </si>
  <si>
    <t>8, 9 Y 19 DE ENERO</t>
  </si>
  <si>
    <t>FESTIVAL TEATRO A MIL 2023: 4 HERIDAS</t>
  </si>
  <si>
    <t>DANZA</t>
  </si>
  <si>
    <t>MATUCANA 100</t>
  </si>
  <si>
    <t>ESTACIÓN CENTRAL</t>
  </si>
  <si>
    <t>SI</t>
  </si>
  <si>
    <t>14 DE ENERO</t>
  </si>
  <si>
    <t>LABESCÉNICO 2023: ¿A DÓNDE VAMOS? UNA EXCURSIÓN COLECTIVA</t>
  </si>
  <si>
    <t>OTRA</t>
  </si>
  <si>
    <t>PATRIMONIO MATERIAL</t>
  </si>
  <si>
    <t>RECORRIDO</t>
  </si>
  <si>
    <t>17 DE ENERO</t>
  </si>
  <si>
    <t>LABESCÉNICO 2023: ACTIVISMOS LOCALES PARA UN CAMBIO GLOBAL</t>
  </si>
  <si>
    <t>NUEVOS MEDIOS</t>
  </si>
  <si>
    <t>13, 14 Y 15 DE ENERO</t>
  </si>
  <si>
    <t>FESTIVAL TEATRO A MIL 2023: AL PRINCIPIO EXISTÍA LA VIDA</t>
  </si>
  <si>
    <t>TEATRO ALEPH, SALA JULIETA</t>
  </si>
  <si>
    <t>LA CISTERNA</t>
  </si>
  <si>
    <t>3 AL 31 DE ENERO</t>
  </si>
  <si>
    <t>FESTIVAL TEATRO A MIL 2023: ALMA Y MUERTOS</t>
  </si>
  <si>
    <t>6, 7 Y 8 DE ENERO</t>
  </si>
  <si>
    <t>FESTIVAL TEATRO A MIL 2023: ALMAGESTO, LA LUZ DE LAS ESTRELLAS</t>
  </si>
  <si>
    <t>LICEO EXPERIMENTAL ARTÍSTICO DE ANTOFAGASTA</t>
  </si>
  <si>
    <t>ANTOFAGASTA</t>
  </si>
  <si>
    <t>18, 19 Y 20 DE ENERO</t>
  </si>
  <si>
    <t>FESTIVAL TEATRO A MIL 2023: ANCÉS</t>
  </si>
  <si>
    <t>FESTIVAL TEATRO A MIL 2023: ANIMAL PRINT</t>
  </si>
  <si>
    <t>PLAZA ROOSEVELT</t>
  </si>
  <si>
    <t>CERRO NAVIA</t>
  </si>
  <si>
    <t xml:space="preserve">Conteo en sala </t>
  </si>
  <si>
    <t>Informe del encargado de sala (pdf)</t>
  </si>
  <si>
    <t>21 Y 22 DE ENERO</t>
  </si>
  <si>
    <t>19, 20 Y 21 DE ENERO</t>
  </si>
  <si>
    <t>TERRITORIOS CREATIVOS 2023: ANIMALES SUELTOS EN MI MENTE</t>
  </si>
  <si>
    <t>I.1.A.1- I.2.A.3</t>
  </si>
  <si>
    <t>TEATRO MUNICIPAL DE LOS ÁNGELES</t>
  </si>
  <si>
    <t>BIOBIO</t>
  </si>
  <si>
    <t>BIO BIO</t>
  </si>
  <si>
    <t>LOS ÁNGELES</t>
  </si>
  <si>
    <t>TERRITORIOS CREATIVOS 2023: ARUMA. UN VIAJE, MUCHOS DESTINOS</t>
  </si>
  <si>
    <t>CENTRO CULTURAL DE ALTO HOSPICIO</t>
  </si>
  <si>
    <t>TARAPACÁ</t>
  </si>
  <si>
    <t xml:space="preserve">IQUIQUE </t>
  </si>
  <si>
    <t>ALTO HOSPICIO</t>
  </si>
  <si>
    <t>21, 22 Y 23 DE ENERO</t>
  </si>
  <si>
    <t>FESTIVAL TEATRO A MIL: ATLAS</t>
  </si>
  <si>
    <t>20 DE ENERO</t>
  </si>
  <si>
    <t>NOCHE DE LAS IDEAS: AUTOMATIZACIÓN ¿EL FIN DEL HUMANO?</t>
  </si>
  <si>
    <t>08 AL 31 DE ENERO</t>
  </si>
  <si>
    <t>FESTIVAL TEATRO A MIL 2023: BAJO EL SOL</t>
  </si>
  <si>
    <t>13 Y 14 DE ENERO</t>
  </si>
  <si>
    <t>FESTIVAL TEATRO A MIL 2023: BIRDSTRIKE</t>
  </si>
  <si>
    <t>PLAZA DE LA CONSTITUCIÓN</t>
  </si>
  <si>
    <t>FESTIVAL TEATRO A MIL 2023: BLACKBIRD</t>
  </si>
  <si>
    <t>CENTRO CULTURAL TIO LALO PARRA</t>
  </si>
  <si>
    <t>CERRILLOS</t>
  </si>
  <si>
    <t>19 Y 20 DE ENERO</t>
  </si>
  <si>
    <t xml:space="preserve">CENTRO CULTURAL DE PUENTE ALTO </t>
  </si>
  <si>
    <t>CORDILLERA</t>
  </si>
  <si>
    <t>PUENTE ALTO</t>
  </si>
  <si>
    <t>15 AL 31 DE ENERO</t>
  </si>
  <si>
    <t>FESTIVAL TEATRO A MIL 2023: BODARY</t>
  </si>
  <si>
    <t>FESTIVAL TEATRO A MIL 2023: BRIGADE SAMBA</t>
  </si>
  <si>
    <t>FERIA SALOMÓN SACK</t>
  </si>
  <si>
    <t>CENTRO CIVICO LAS HORTENSIAS</t>
  </si>
  <si>
    <t>PLAZA ORESTE PLATH</t>
  </si>
  <si>
    <t>18 DE ENERO</t>
  </si>
  <si>
    <t>PLAZA TIRSO DE MOLINA</t>
  </si>
  <si>
    <t>RECOLETA</t>
  </si>
  <si>
    <t>LA VEGA</t>
  </si>
  <si>
    <t>CALLE LASTRA SALIDA METRO PATRONATO</t>
  </si>
  <si>
    <t>ESTACIÓN DE METRO BAQUEDANO</t>
  </si>
  <si>
    <t>ESTACIÓN DE METRO PLAZA DE ARMAS</t>
  </si>
  <si>
    <t xml:space="preserve">ESTACIÓN DE METRO QUINTA NORMAL </t>
  </si>
  <si>
    <t>5, 6, 7 Y 8 DE ENERO</t>
  </si>
  <si>
    <t>FESTIVAL TEATRO A MIL 2023: LOS BUSCATESOROS, UNA AVENTURA POR EL TERRITORIOS CHILENO</t>
  </si>
  <si>
    <t>ANFITEATRO MUSEO BELLAS ARTES</t>
  </si>
  <si>
    <t>23, 24, 25 Y 26 DE ENERO</t>
  </si>
  <si>
    <t>FESTIVAL TEATRO A MIL 2023: COLINA</t>
  </si>
  <si>
    <t>I.1.A.2 - I.2.A.3</t>
  </si>
  <si>
    <t>9, 10 Y 11 DE ENERO</t>
  </si>
  <si>
    <t>FESTIVAL TEATRO A MIL 2023: CAMARÍN</t>
  </si>
  <si>
    <t>TEATRO DEMOLER</t>
  </si>
  <si>
    <t>FESTIVAL TEATRO A MIL 2023: CARILLÓN, THE FLIGHT OF TIME</t>
  </si>
  <si>
    <t>CIRCO</t>
  </si>
  <si>
    <t>ELIPSE PARQUE O'HIGGINS</t>
  </si>
  <si>
    <t>8 AL 31 DE ENERO</t>
  </si>
  <si>
    <t>FESTIVAL TEATRO A MIL 2023: CARNAVAL DE ANIMALES</t>
  </si>
  <si>
    <t>FESTIVAL TEATRO A MIL 2023: CAURI PACSA, LOS NIÑOS Y EL PLOMO</t>
  </si>
  <si>
    <t xml:space="preserve">LECTURA DRAMATIZADA  / RECITAL </t>
  </si>
  <si>
    <t>8 DE ENERO</t>
  </si>
  <si>
    <t>LABESCÉNICO 2023: MASTERCLASS BANDALOOP</t>
  </si>
  <si>
    <t>CLÍNICA / LABORATORIO  / WORKSHOP</t>
  </si>
  <si>
    <t>CENTRO CULTURAL VIOLETA PARRA</t>
  </si>
  <si>
    <t>13 DE ENERO</t>
  </si>
  <si>
    <t>LABESCÉNICO 2023: CLASE ABIERTA, VER LO QUE HAY</t>
  </si>
  <si>
    <t>CLASE MAGISTRAL / CHARLA / CONFERENCIA</t>
  </si>
  <si>
    <t>ESCUELA DE TEATRO UNIVERSIDAD CATÓLICA</t>
  </si>
  <si>
    <t>ÑUÑOA</t>
  </si>
  <si>
    <t xml:space="preserve">10 DE ENERO </t>
  </si>
  <si>
    <t>TOCATAS MIL 2023: CODEX BIG BAND</t>
  </si>
  <si>
    <t>MÚSICA</t>
  </si>
  <si>
    <t>FESTIVAL TEATRO A MIL 2023: COLECCIÓN DE BESTIAS MARINAS</t>
  </si>
  <si>
    <t>12 DE ENERO</t>
  </si>
  <si>
    <t>LABESCÉNICO 2023: CONVERSACIONES CONTINGENTES, BANDALOOP</t>
  </si>
  <si>
    <t>INSTITUTO CHILENO NORTEAMERICANO</t>
  </si>
  <si>
    <t xml:space="preserve">6 DE ENERO </t>
  </si>
  <si>
    <t>LABESCÉNICO 2023: CONVERSACIONES CONTINGENTES, MON LAFERTE</t>
  </si>
  <si>
    <t>MULTIDICIPLINAR/ INTERDISCIPLINAR</t>
  </si>
  <si>
    <t>CENTRO DE EXTENCIÓN INSTITUTO NACIONAL</t>
  </si>
  <si>
    <t>12, 13 Y 14 DE ENERO</t>
  </si>
  <si>
    <t>FESTIVAL TEATRO A MIL 2023: COVER (DEL PATO SALVAJE DE IBSEN)</t>
  </si>
  <si>
    <t>TEATRO LA MEMORIA</t>
  </si>
  <si>
    <t>PROVIDENCIA</t>
  </si>
  <si>
    <t>FESTIVAL TEATRO A MIL 2023: CUENTOS Y LEYENDAS</t>
  </si>
  <si>
    <t xml:space="preserve">6 AL 31 DE ENERO </t>
  </si>
  <si>
    <t>FESTIVAL TEATRO A MIL 2023: CULIES</t>
  </si>
  <si>
    <t>LABESCÉNICO 2023: CONVERSACIONES CONTINGENTES, CULTURA Y TRANSICIÓN ECOLÓGICA. EXPERIENCIA FRANCESA</t>
  </si>
  <si>
    <t>20 Y 21 DE ENERO</t>
  </si>
  <si>
    <t>FESTIVAL TEATRO A MIL 2023: DEJA VÚ, EL CORAZÓN TAMBIÉN RECUERDA</t>
  </si>
  <si>
    <t>21 DE ENERO</t>
  </si>
  <si>
    <t>NOCHE DE LAS IDEAS: DEMOCRACIA ¿CADA VEZ MÁS?</t>
  </si>
  <si>
    <t>TERRITORIOS CREATIVOS 2023: DESARMADAS</t>
  </si>
  <si>
    <t>CASA PIEDRA</t>
  </si>
  <si>
    <t>COQUMBO</t>
  </si>
  <si>
    <t>ELQUI</t>
  </si>
  <si>
    <t>LA SERENA</t>
  </si>
  <si>
    <t>5, 12 Y 19 DE ENERO</t>
  </si>
  <si>
    <t>FESTIVAL TEATRO A MIL 2023: DESHACER EL ROSTRO</t>
  </si>
  <si>
    <t>FESTIVAL TEATRO A MIL 2023: DICIEMBRE</t>
  </si>
  <si>
    <t>LABESCÉNICO 2023: CONVERSACIONES CONTINGENTES, DIRIGIR EN AMÉRICA LATINA HOY</t>
  </si>
  <si>
    <t>FESTIVAL TEATRO A MIL 2023: DISCURSO A LA NACIÓN</t>
  </si>
  <si>
    <t>CENTRO CULTURAL DE SAN JOAQUÍN</t>
  </si>
  <si>
    <t>SAN JOAQUÍN</t>
  </si>
  <si>
    <t>14, 15 Y 16 DE ENERO</t>
  </si>
  <si>
    <t>FESTIVAL TEATRO A MIL 2023: DRAGONS</t>
  </si>
  <si>
    <t>TEATRO MUNICIPAL DE ANTOFAGASTA</t>
  </si>
  <si>
    <t>17, 18, 19 Y 20 DE ENERO</t>
  </si>
  <si>
    <t>22 DE ENERO</t>
  </si>
  <si>
    <t>TEATRO REGIONAL DEL MAULE</t>
  </si>
  <si>
    <t>MAULE</t>
  </si>
  <si>
    <t>TALCA</t>
  </si>
  <si>
    <t>FESTIVAL TEATRO A MIL 2023: DUELE</t>
  </si>
  <si>
    <t>FESTIVAL TEATRO A MIL 2023: EL AÑO EN QUE NACÍ</t>
  </si>
  <si>
    <t>20, 21 Y 22 DE ENERO</t>
  </si>
  <si>
    <t>FESTIVAL TEATRO A MIL 2023: EL CORONEL NO TIENE QUIEN LE ESCRIBA</t>
  </si>
  <si>
    <t>16, 17 Y 18 DE ENERO</t>
  </si>
  <si>
    <t>FESTIVAL TEATRO A MIL 2023: EL DESMONTAJE</t>
  </si>
  <si>
    <t>FESTIVAL TEATRO A MIL 2023: EL DÍA EN QUE EL SOL DESCUBRIÓ QUE ERA UNA ESTRELLA</t>
  </si>
  <si>
    <t>FESTIVAL TEATRO A MIL 2023: EL HÚSAR DE LA MUERTE</t>
  </si>
  <si>
    <t>PARQUE EL TRAPICHE</t>
  </si>
  <si>
    <t>TALAGANTE</t>
  </si>
  <si>
    <t>PEÑAFLOR</t>
  </si>
  <si>
    <t>PLAZA DE ARMAS DE MELIPILLA</t>
  </si>
  <si>
    <t>MELIPILLA</t>
  </si>
  <si>
    <t>27 DE ENERO</t>
  </si>
  <si>
    <t>PLAZA DE ARMAS DE BUIN</t>
  </si>
  <si>
    <t>MAIPO</t>
  </si>
  <si>
    <t xml:space="preserve">7 DE ENERO </t>
  </si>
  <si>
    <t>FESTIVAL TEATRO A MIL 2023: EL INCREÍBLE VIAJE DE CAPERUCITA GALÁCTICA</t>
  </si>
  <si>
    <t>TEATRO MUNICIPAL DE LA PINTANA</t>
  </si>
  <si>
    <t>LA PINTANA</t>
  </si>
  <si>
    <t>PLAZA DE MAIPÚ</t>
  </si>
  <si>
    <t>MAIPÚ</t>
  </si>
  <si>
    <t>9 DE ENERO</t>
  </si>
  <si>
    <t>CASA DE LA CULTURA DE ÑUÑOA</t>
  </si>
  <si>
    <t>PARQUE CROACIA</t>
  </si>
  <si>
    <t>PLAZA DE ARMAS DE MEJILLONES</t>
  </si>
  <si>
    <t>MEJILLONES</t>
  </si>
  <si>
    <t>FESTIAL TEATRO A MIL 2023: EL LIBRO DE LA SELVA REIMAGINADO</t>
  </si>
  <si>
    <t xml:space="preserve">TEATRO MUNICIPAL DE SANTIAGO </t>
  </si>
  <si>
    <t>20, 21, 25, 26, 27 Y 28 DE ENERO</t>
  </si>
  <si>
    <t>FESTIVAL TEATRO A MIL 2023: EL MAR EN LA MURALLA</t>
  </si>
  <si>
    <t>TEATRO UNIVERSIDAD CATÓLICA</t>
  </si>
  <si>
    <t>FESTIVAL TEATRO A MIL 2023: EL NIÑO ESTRELLA</t>
  </si>
  <si>
    <t>11, 12, 13, 14, 17 Y 18 DE ENERO</t>
  </si>
  <si>
    <t>FESTIVAL TEATRO A MIL 2023: EL ORFANATO</t>
  </si>
  <si>
    <t>TEATRO CAMILO HENRÍQUEZ</t>
  </si>
  <si>
    <t>FESTIVAL TEATRO A MIL 2023: EL RITMO DE LA NOCHE</t>
  </si>
  <si>
    <t>QUINTA NORMAL</t>
  </si>
  <si>
    <t>LABESCÉNICO 2023: CONVERSACIONES CONTINGENTES, EL ROL DE LOS FESTIVALES Y LAS POLÍTICAS PÚBLICAS EN CULTURA</t>
  </si>
  <si>
    <t>7 Y 8 DE ENERO</t>
  </si>
  <si>
    <t>FESTIVAL TEATRO A MIL 2023: ELLA LO AMA</t>
  </si>
  <si>
    <t>4, 5 Y 6 DE ENERO</t>
  </si>
  <si>
    <t>FESTIVAL TEATRO A MIL 2023: EMBRACE YOUR CROWN</t>
  </si>
  <si>
    <t>FESTIVAL TEATRO A MIL 2023: ENCUENTROS BREVES CON HOMBRES REPULSIVOS</t>
  </si>
  <si>
    <t>CENTRO CULTURAL DE LAMPA</t>
  </si>
  <si>
    <t>LAMPA</t>
  </si>
  <si>
    <t>TEATRO MUNICIPAL DE BUIN</t>
  </si>
  <si>
    <t>26 DE ENERO</t>
  </si>
  <si>
    <t>TEATRO MUNICIPAL DE CASABLANCA</t>
  </si>
  <si>
    <t>VALPARAÍSO</t>
  </si>
  <si>
    <t>CASABLANCA</t>
  </si>
  <si>
    <t>CENTRO CULTURAL ESPACIO MATTA</t>
  </si>
  <si>
    <t>LA GRANJA</t>
  </si>
  <si>
    <t>LABESCÉNICO: CONVERSACIONES CONTINGENTES, ENTREVISTA CON AKRAM KHAN</t>
  </si>
  <si>
    <t>PLATAFORMA ZOOM</t>
  </si>
  <si>
    <t>11, 12, 13, 14 Y 18 DE ENERO</t>
  </si>
  <si>
    <t>FESTIVAL TEATRO A MIL 2023: ESTE TEATRO NO ESTA VACÍO</t>
  </si>
  <si>
    <t>FESTIVAL TEATRO A MIL 2023: ESTUDIO N1, MORTE E VIDA</t>
  </si>
  <si>
    <t>16, 17, 18, 19, 20, 21 Y 22 DE ENERO</t>
  </si>
  <si>
    <t>FESTIVAL TEATRO A MIL 2023: EXCAVACIONES, CICLO DE AUTOR DE ALEJANDRO MORENO, LA ACTUACIÓN DEL OLVIDO</t>
  </si>
  <si>
    <t xml:space="preserve">EXPOSICIÓN / MUESTRA </t>
  </si>
  <si>
    <t>ARTES VISUALES</t>
  </si>
  <si>
    <t>FESTIVAL TEATRO A MIL 2023: EXCAVACIONES, CICLO DE AUTOR DE ALEJANDRO MORENO, RESCATE</t>
  </si>
  <si>
    <t>16 DE ENERO</t>
  </si>
  <si>
    <t>FESTIVAL TEATRO A MIL 2023: EXCAVACIONES, CICLO DE AUTOR DE ALEJANDRO MORENO, UN ESPECTÁCULO SIN SHOW</t>
  </si>
  <si>
    <t>FESTIVAL TEATRO A MIL 2023: EXILIO SOBRE ESCENA</t>
  </si>
  <si>
    <t>FESTIVAL TEATRO A MIL 2023: FLOR DE CANELA</t>
  </si>
  <si>
    <t>10, 11, 12, 13, 14 Y 15 DE ENERO</t>
  </si>
  <si>
    <t>FESTIVAL TEATRO A MIL 2023: FRANKESTEIN</t>
  </si>
  <si>
    <t>FESTIVAL TEATRO A MIL 2023: FUEGO ROJO</t>
  </si>
  <si>
    <t>PLAZA CHACABUCO</t>
  </si>
  <si>
    <t>INDEPENDENCIA</t>
  </si>
  <si>
    <t>12 Y 13 DE ENERO</t>
  </si>
  <si>
    <t>FESTIVAL TEATRO A MIL 2023: FUENTE</t>
  </si>
  <si>
    <t>TEATRO MUNICIPAL JUAN BUSTOS RAMIREZ</t>
  </si>
  <si>
    <t>MARGA MARGA</t>
  </si>
  <si>
    <t>QUILPUÉ</t>
  </si>
  <si>
    <t>LABESCÉNICO 2023: CONVERSACIONES CONTINGENTES, FUTUROS ANCESTRALES</t>
  </si>
  <si>
    <t>FESTIVAL TEATRO A MIL 2023: GUERRA DE PAPEL</t>
  </si>
  <si>
    <t>TEATRO MUNICIPAL GAMELIN GUERRA</t>
  </si>
  <si>
    <t>ANFITEATRO DE PUDAHUEL</t>
  </si>
  <si>
    <t>PUDAHUEL</t>
  </si>
  <si>
    <t>15 DE ENERO</t>
  </si>
  <si>
    <t>TEATRO DEL LAGO</t>
  </si>
  <si>
    <t>LOS LAGOS</t>
  </si>
  <si>
    <t>LLANQUIHUE</t>
  </si>
  <si>
    <t xml:space="preserve">FRUTILLAR </t>
  </si>
  <si>
    <t>TEATRO REGIONAL DEL BIOBIO</t>
  </si>
  <si>
    <t>CONCEPCIÓN</t>
  </si>
  <si>
    <t>7 AL 31 DE ENERO</t>
  </si>
  <si>
    <t>FESTIVAL TEATRO A MIL 2023: HABÍA UNA VEZ</t>
  </si>
  <si>
    <t>17, 18 Y 19 DE ENERO</t>
  </si>
  <si>
    <t>FESTIVAL TEATRO A MIL 2023: HAMLET, UNA VERSIÓN RECONTRA LIBRE</t>
  </si>
  <si>
    <t xml:space="preserve">3, 4, 5, 6 Y 7 DE ENERO </t>
  </si>
  <si>
    <t>FESTIVAL TEATRO A MIL 2023: HECHOS CONSUMADOS</t>
  </si>
  <si>
    <t>TEATRO NACIONAL CHILENO</t>
  </si>
  <si>
    <t>FESTIVAL TEATRO A MIL 2023: IDENTIDAD 83</t>
  </si>
  <si>
    <t>CENTRO CULTURAL SAN JOAQUIÍN</t>
  </si>
  <si>
    <t xml:space="preserve">CENTRO CULTURAL LO PRADO </t>
  </si>
  <si>
    <t>LO PRADO</t>
  </si>
  <si>
    <t>TEATRO MUNICIPAL DE MAIPÚ</t>
  </si>
  <si>
    <t>24 Y 25 DE ENERO</t>
  </si>
  <si>
    <t>TERRITORIOS CREATIVOS: INMERSIÓN A LA LUZ</t>
  </si>
  <si>
    <t>4 DE ENERO</t>
  </si>
  <si>
    <t>FESTIVAL TEATRO A MIL 2023: INSECTES</t>
  </si>
  <si>
    <t>PARQUE AMENGUAL</t>
  </si>
  <si>
    <t>CALLE CONCEPCIÓN ESQUINA MAIPO</t>
  </si>
  <si>
    <t>PAINE</t>
  </si>
  <si>
    <t>PLAZA CÍVICA</t>
  </si>
  <si>
    <t>SAN MIGUEL</t>
  </si>
  <si>
    <t>11 DE ENERO</t>
  </si>
  <si>
    <t>ESQUINA MARCOLETA CON LOS JESUITAS</t>
  </si>
  <si>
    <t xml:space="preserve">QUILICURA </t>
  </si>
  <si>
    <t>BRISAS DEL RIO</t>
  </si>
  <si>
    <t>AV. LO BLANCO ESQUINA ANÍBAL PINTO</t>
  </si>
  <si>
    <t>ESCUELA REBECA MATTE</t>
  </si>
  <si>
    <t>RENCA</t>
  </si>
  <si>
    <t>CAMINO DEL SOL</t>
  </si>
  <si>
    <t>CHACABUCO</t>
  </si>
  <si>
    <t>AV. 5 DE ABRIL CON AV. LAS TORRES</t>
  </si>
  <si>
    <t>PRESIDENTE SALVADOR ALLENDE GOSSENS CON 2 DE ABRIL</t>
  </si>
  <si>
    <t>PEDRO AGUIRRE CERDA</t>
  </si>
  <si>
    <t>PLAZA ÑUÑOA</t>
  </si>
  <si>
    <t>PARQUE BICENTENARIO</t>
  </si>
  <si>
    <t>VITACURA</t>
  </si>
  <si>
    <t>PARQUE JUAN PABLO II</t>
  </si>
  <si>
    <t>25 DE ENERO</t>
  </si>
  <si>
    <t>PLAZA DE ARMAS DE CASABLANCA</t>
  </si>
  <si>
    <t>COMPLEJO PATRICIO MEKIS</t>
  </si>
  <si>
    <t>O´HIGGINS</t>
  </si>
  <si>
    <t>RANCAGUA</t>
  </si>
  <si>
    <t>FRONTIS TEATRO REGIONAL DEL MAULE</t>
  </si>
  <si>
    <t>29 DE ENERO</t>
  </si>
  <si>
    <t>FRONTIS TEATRO REGIONAL DEL BIOBIO</t>
  </si>
  <si>
    <t>31 DE ENERO</t>
  </si>
  <si>
    <t>PARQUE URBANO ISLA CAUTIN</t>
  </si>
  <si>
    <t>ARAUCANÍA</t>
  </si>
  <si>
    <t>MALLECO</t>
  </si>
  <si>
    <t>TEMUCO</t>
  </si>
  <si>
    <t>1 DE FEBRERO</t>
  </si>
  <si>
    <t>AVENIDA LAS ENCINAS</t>
  </si>
  <si>
    <t>18 Y 19 DE ENERO</t>
  </si>
  <si>
    <t>FESTIVAL TEATRO A MIL 2023: INUSUAL MUNDO AUTISTA</t>
  </si>
  <si>
    <t>PARQUE CULTURAL DE VALPARAÍSO</t>
  </si>
  <si>
    <t>FESTIVAL TEATRO A MIL 2023: IXOFIJ MONGEN</t>
  </si>
  <si>
    <t>PARQUE O'HIGGINS</t>
  </si>
  <si>
    <t>FESTIVAL TEATRO A MIL 2023: JEKYLL ON ICE</t>
  </si>
  <si>
    <t>PLAZA PEDRO LIRA</t>
  </si>
  <si>
    <t>PARQUE CASAS VIEJAS</t>
  </si>
  <si>
    <t>CENTRO CULTURAL DE TILTIL</t>
  </si>
  <si>
    <t xml:space="preserve">TILTIL </t>
  </si>
  <si>
    <t>PLAZA MAYO DE RENCA</t>
  </si>
  <si>
    <t>PARQUE SAN BORJA</t>
  </si>
  <si>
    <t>PLAZA DE ARMAS DE PEÑAFLOR</t>
  </si>
  <si>
    <t>PLAZA ZANARTU</t>
  </si>
  <si>
    <t>PARQUE VIOLETA PARRA</t>
  </si>
  <si>
    <t>LO ESPEJO</t>
  </si>
  <si>
    <t>PLAZA LA UVA</t>
  </si>
  <si>
    <t>PARQUE LA HONDONADA</t>
  </si>
  <si>
    <t>5, 6 Y 7 DE ENERO</t>
  </si>
  <si>
    <t>FESTIVAL TEATRO A MIL 2023: JESSICA AND ME</t>
  </si>
  <si>
    <t>TEATRO FINIS TERRAE</t>
  </si>
  <si>
    <t>14 Y 15 DE ENERO</t>
  </si>
  <si>
    <t>TERRITORIOS CREATIVOS 2023: ¡JOSÉ SAAVEDRA, PRESENTE!</t>
  </si>
  <si>
    <t>TEATRO MUNICIPAL DE CALAMA</t>
  </si>
  <si>
    <t>EL LOA</t>
  </si>
  <si>
    <t>CALAMA</t>
  </si>
  <si>
    <t>FESTIVAL TEATRO A MIL 2023: JUGAR A LA GUERRA</t>
  </si>
  <si>
    <t>FESTIVAL TEATRO A MIL 2023: JUSTICIA</t>
  </si>
  <si>
    <t>FESTIVAL TEATRO A MIL 2023: KIINALIK, THESE SHARP TOOLS</t>
  </si>
  <si>
    <t>FESTIVAL TEATRO A MIL 2023: KUSISITA</t>
  </si>
  <si>
    <t>FRONTIS EX JUZGADO DE PUDAHUEL</t>
  </si>
  <si>
    <t>PLAZA GABRIELA MISTRAL</t>
  </si>
  <si>
    <t>12, 13, 14, 15, 16 Y 17 DE ENERO</t>
  </si>
  <si>
    <t>FESTIVAL TEATRO A MIL 2023: LA AMANTE FASCISTA</t>
  </si>
  <si>
    <t>FESTIVAL TEATRO A MIL 2023: CANTO A LA TIERRA</t>
  </si>
  <si>
    <t>ALDEA DEL ENCUENTRO</t>
  </si>
  <si>
    <t>LA REINA</t>
  </si>
  <si>
    <t>11, 12 Y 13 DE ENERO</t>
  </si>
  <si>
    <t>FESTIVAL TEATRO A MIL 2023: LA CASA DE LOS MONSTRUOS</t>
  </si>
  <si>
    <t>FESTIVAL TEATRO A MIL 2023: LA EDAD MEDIA</t>
  </si>
  <si>
    <t>24 DE ENERO</t>
  </si>
  <si>
    <t>TERRITORIOS CREATIVOS 2023: LA MÁGICA HISTORIA DEL VINO</t>
  </si>
  <si>
    <t>FRONTIS MUNICIPALIDAD DE SANTA CRUZ</t>
  </si>
  <si>
    <t>COLCHAGUA</t>
  </si>
  <si>
    <t>SANTA CRUZ</t>
  </si>
  <si>
    <t>PARQUE LA PAZ</t>
  </si>
  <si>
    <t>VIÑA APALTA</t>
  </si>
  <si>
    <t>17, 18, 19, 20 Y 21 DE ENERO</t>
  </si>
  <si>
    <t>FESTIVAL TEATRO A MIL 2023: LA MIRADA DECOLONIAL CAPITULO 1 APP</t>
  </si>
  <si>
    <t>FESTIVAL TEATRO A MIL 2023: LA MONEDA CHIQUITITA</t>
  </si>
  <si>
    <t>PARQUE BICENTENARIO DE LA INFANCIA</t>
  </si>
  <si>
    <t>CASA CULTURAL, CASONA DUBOIS</t>
  </si>
  <si>
    <t>PLAZA YUGOESLAVIA</t>
  </si>
  <si>
    <t>PLAZA BONILLA</t>
  </si>
  <si>
    <t>EL BOSQUE</t>
  </si>
  <si>
    <t>CERRO PRIME DE RIVERA</t>
  </si>
  <si>
    <t>PLAZA PANAMÁ</t>
  </si>
  <si>
    <t>PARQUE SAN LUIS ORIONE</t>
  </si>
  <si>
    <t xml:space="preserve">27 Y 28 DE ENERO </t>
  </si>
  <si>
    <t>TERRITORIOS CREATIVOS 2023: LA MUJER DE LAS SIETE CAPAS</t>
  </si>
  <si>
    <t>CENTRO CULTURAL DE COYHAIQUE</t>
  </si>
  <si>
    <t>AYSEN</t>
  </si>
  <si>
    <t>COYHAIQUE</t>
  </si>
  <si>
    <t>FESTIVAL TEATRO A MIL 2023: LA NOCHE SUSPENDIDA</t>
  </si>
  <si>
    <t>28 DE ENERO</t>
  </si>
  <si>
    <t>FESTIVAL TEATRO A MIL 2023: LA PERSONA DEPRIMIDA</t>
  </si>
  <si>
    <t>CENTRO CULTURAL CASONA DUBOIS</t>
  </si>
  <si>
    <t xml:space="preserve">LABESCÉNICO 2023: WORKSHOP LA PICHINTÚN </t>
  </si>
  <si>
    <t>ESCUELA BÁSICA D-129</t>
  </si>
  <si>
    <t>5 DE ENERO</t>
  </si>
  <si>
    <t>FESTIVAL TEATRO A MIL 2023: LA PICHINTÚN</t>
  </si>
  <si>
    <t>PLAZA BICENTENARIO DE LA REPÚBLICA</t>
  </si>
  <si>
    <t>AV. ANDALICAN HASTA ROTONDA MANUEL</t>
  </si>
  <si>
    <t>CALLE TUMISA</t>
  </si>
  <si>
    <t>SAN PEDRO DE ATACAMA</t>
  </si>
  <si>
    <t xml:space="preserve">ESQUINA HIPODROMO DE CHILE CON VIVACETA </t>
  </si>
  <si>
    <t>ESTADIO LO BLANCO</t>
  </si>
  <si>
    <t>BAQUEDANO CON LOS HALCONES</t>
  </si>
  <si>
    <t>PLAZA BATUCO</t>
  </si>
  <si>
    <t xml:space="preserve">BALMACEDA Y NUEVA DOS </t>
  </si>
  <si>
    <t>LAS TORRES CON LIBERTAD</t>
  </si>
  <si>
    <t>FESTIVAL TEATRO A MIL 2023: LA PIEZA</t>
  </si>
  <si>
    <t xml:space="preserve">FESTIVAL TEATRO A MIL 2023: LA POBLACIÓN </t>
  </si>
  <si>
    <t>LABESCÉNICO: LA TRASTIENDA DEL TEATRO ITINERANTE DE LOS 70'S, CONVERSACIÓN CON WILLY GANGA</t>
  </si>
  <si>
    <t>LABESCÉNICO 2023: LANZAMIENTO DEL LIBRO IMPRENTEROS DE LORENA VEGA</t>
  </si>
  <si>
    <t>LANZAMIENTO DE PUBICACIÓN</t>
  </si>
  <si>
    <t>ARTES LITERARIAS, LIBROS Y PRENSA</t>
  </si>
  <si>
    <t>FESTIVAL TEATRO A MIL 2023: LAS CAUTIVAS</t>
  </si>
  <si>
    <t>TOCATAS MIL 2023: LOS FRUTANTES</t>
  </si>
  <si>
    <t>FESTIVAL TEATRO A MIL 2023: LOVE TO DEATH (AMOR A LA MUERTE)</t>
  </si>
  <si>
    <t>FESTIVAL TEATRO A MIL 2023: MAÑANA ES OTRO PAÍS</t>
  </si>
  <si>
    <t>BIBLIOTECA PABLO NERUDA</t>
  </si>
  <si>
    <t>CASA DE LA CULTURA ANSELMO CADIZ</t>
  </si>
  <si>
    <t>MUNICIPALIDAD DE LO ESPEJO</t>
  </si>
  <si>
    <t>5 AL 31 DE ENERO</t>
  </si>
  <si>
    <t>FESTIVAL TEATRO A MIL 2023: MARCHE SALOPE</t>
  </si>
  <si>
    <t>NOCHE DE LAS IDEAS 2023: ¿MÁS DISEÑO EN UN PLANETA DAÑANDO?</t>
  </si>
  <si>
    <t>TERRITORIOS CREATIVOS 2023: MASCAR PIEDRAS CON ENCÍAS DE MUJER</t>
  </si>
  <si>
    <t>MUSEO HISTORIA NATURAL RIO SECO</t>
  </si>
  <si>
    <t>MAGALLANES</t>
  </si>
  <si>
    <t>PUNTA ARENAS</t>
  </si>
  <si>
    <t>LABESCÉNICO 2023: MASTERCLASS CRISTIANA MORGANTI</t>
  </si>
  <si>
    <t>AUDITORIO UNIVERSIDAD FINIS TERRAE</t>
  </si>
  <si>
    <t>LABESCÉNICO 2023: MASTERCLASS EUN ME AHN</t>
  </si>
  <si>
    <t>ESCUELA DE DANZA UNIVERSIDAD ACADEMIA DE HUMANISMO CRISTIANO</t>
  </si>
  <si>
    <t>LABESCÉNICO 2023: MASTERCLASS MARICEL ÁLVAREZ Y EMILIO GARCÍA WEHBI</t>
  </si>
  <si>
    <t>UNIVERSIDAD FINIS TERRAE</t>
  </si>
  <si>
    <t>LABESCÉNICO 2023: MASTERCLASS WILLY GANGA</t>
  </si>
  <si>
    <t>LABESCÉNICO 2023: MASTERCLASS PAOLO NANI</t>
  </si>
  <si>
    <t>TERRITORIOS CREATIVOS 2023: MEMORIAS GRISES</t>
  </si>
  <si>
    <t>UNIVERSIDAD DE LA FRONTERA</t>
  </si>
  <si>
    <t>CENTRO CULTURAL DE VILLARICA</t>
  </si>
  <si>
    <t>VILLARRICA</t>
  </si>
  <si>
    <t>CENTRO CULTURAL PADRE LAS CASAS</t>
  </si>
  <si>
    <t xml:space="preserve">PADRE LAS CASAS </t>
  </si>
  <si>
    <t>FESTIVAL TEATRO A MIL 2023: MOLLY BLOOM</t>
  </si>
  <si>
    <t>CENTRO LA CAVA</t>
  </si>
  <si>
    <t>CENTRO CULTURAL DE QUILICURA</t>
  </si>
  <si>
    <t>23 DE ENERO</t>
  </si>
  <si>
    <t>TEATRO MUNICIPAL DE CHILLÁN</t>
  </si>
  <si>
    <t>ÑUBLE</t>
  </si>
  <si>
    <t>CHILLÁN</t>
  </si>
  <si>
    <t>FESTIVAL TEATRO A MIL 2023: MORPHO</t>
  </si>
  <si>
    <t>3 DE ENERO</t>
  </si>
  <si>
    <t>FESTIVAL TEATRO A MIL 2023: MURAL CONMEMORATIVO DE LOS 50 AÑOS DEL GOLPE</t>
  </si>
  <si>
    <t>ESTADIO NACIONAL</t>
  </si>
  <si>
    <t>TOCATAS MIL 2023: MÚSICA DE RAÍZ</t>
  </si>
  <si>
    <t>TEATRO A MIL 2023: NADIE NUNCA VA A LLORAR POR MUJERES COMO NOSOTRAS</t>
  </si>
  <si>
    <t>TEATRO A MIL 2023: NOCTURNO DE ULRIKE, O EL SUJETO HISTÓRICO</t>
  </si>
  <si>
    <t>19, 20, 21, 22, 26, 27, 28 Y 29 DE ENERO</t>
  </si>
  <si>
    <t>FESTIVAL TEATRO A MIL 2023: NON SERVIAM, LAS COSAS QUE NECESITAS EN UN SOLO LUGAR</t>
  </si>
  <si>
    <t>FESTIVAL TEATRO A MIL 2023: NOS HABÍAMOS AMADO TANTO EN SANTIAGO</t>
  </si>
  <si>
    <t>FESTIVAL TEATRO A MIL 2023: EL OASIS DE LA IMPUNIDAD</t>
  </si>
  <si>
    <t>FESTIVAL TEATRO A MIL 2023: OFRENDA PARA EL MONTRUO</t>
  </si>
  <si>
    <t>CENTRO DE CREACIÓN Y RESISTENCIA, NAVE</t>
  </si>
  <si>
    <t>FESTIVAL TEATRO A MIL 2023: OLEAJE</t>
  </si>
  <si>
    <t>FESTIVAL TEATRO A MIL 2023: OMELETTE</t>
  </si>
  <si>
    <t>LABESCÉNICO 2023: CONVERSACIONES CONTINGENTES, ÓPERA ANTES DEL COLAPSO AMBIENTAL, SUN AND SEA</t>
  </si>
  <si>
    <t>FESTIVAL TEATRO A MIL 2023: ORPHEUS</t>
  </si>
  <si>
    <t>CERRO DE RENCA</t>
  </si>
  <si>
    <t>4 AL 31 DE ENERO</t>
  </si>
  <si>
    <t>FESTIVAL TEATRO A MIL 2023: PARABOLA</t>
  </si>
  <si>
    <t>4, 6 Y 7 DE ENERO</t>
  </si>
  <si>
    <t>TERRITORIOS CREATIVOS 2023: PASAJE</t>
  </si>
  <si>
    <t>CENTRO CULTURAL DE ATACAMA1</t>
  </si>
  <si>
    <t>ATACAMA</t>
  </si>
  <si>
    <t>COPIAPÓ</t>
  </si>
  <si>
    <t>COPIAPO</t>
  </si>
  <si>
    <t>FESTIVAL TEATRO A MIL 2023: PEIX</t>
  </si>
  <si>
    <t>PARÍS 152</t>
  </si>
  <si>
    <t>PLAZA LAS CARMELITAS</t>
  </si>
  <si>
    <t>PLAZA QUINTAY</t>
  </si>
  <si>
    <t>TERRITORIOS CREATIVOS 2023: POBRES DIABLOS</t>
  </si>
  <si>
    <t>CENTRO CULTURAL DE SAN ANTONIO</t>
  </si>
  <si>
    <t>SAN ANTONIO</t>
  </si>
  <si>
    <t>4, 5, 6, 7 Y 8 DE ENERO</t>
  </si>
  <si>
    <t>FESTIVAL TEATRO A MIL 2023: Q 2.0</t>
  </si>
  <si>
    <t>LABESCÉNICO 2023: CONVERSACIONES CONTINGENTES ¿QUÉ ESCONDE LA INTELIGENCIA ARTIFICAL?</t>
  </si>
  <si>
    <t>TERRITORIOS CREATIVOS 2023: ¿QUIÉN ES JULIA?</t>
  </si>
  <si>
    <t>TEATRO GALIA</t>
  </si>
  <si>
    <t>LOS RIOS</t>
  </si>
  <si>
    <t>VALDIVIA</t>
  </si>
  <si>
    <t>LANCO</t>
  </si>
  <si>
    <t>10 Y 17 DE ENERO</t>
  </si>
  <si>
    <t>TEATRO CERVANTES</t>
  </si>
  <si>
    <t>LABESCÉNICO 2023: CONVERSACIONES CONTINGENTES, REPENSAR LAS ARTES VIVAS</t>
  </si>
  <si>
    <t>ESPACIO LITERARIO ÑUÑOA</t>
  </si>
  <si>
    <t>9, 10, 11, 12, 13, 14 Y 16 DE ENERO</t>
  </si>
  <si>
    <t>LABESCÉNICO 2023: WORKSHOP GUY REGIS JR.</t>
  </si>
  <si>
    <t>CAMPUS SANTO DOMINGO UNIVERSIDAD MAYOR</t>
  </si>
  <si>
    <t>13, 14 Y 16 DE ENERO</t>
  </si>
  <si>
    <t>LABESCÉNICO 2023: RESIDENCIA MARIANO TENCONI</t>
  </si>
  <si>
    <t>ESCUELA DE TEATRO UNIVERSIDAD MAYOR</t>
  </si>
  <si>
    <t>10, 11, 12, 13 Y 14 DE ENERO</t>
  </si>
  <si>
    <t>LABESCÉNICO 2023: RESIDENCIA TAMARA CUBAS</t>
  </si>
  <si>
    <t>FESTIVAL TEATRO A MIL 2023: ROMEO Y JULIETA</t>
  </si>
  <si>
    <t>FESTIVAL TEATRO A MIL 2023: SOLA CON MIS MONTRUOS</t>
  </si>
  <si>
    <t>ANFITEATRO QUINTA VERGARA</t>
  </si>
  <si>
    <t>VIÑA DEL MAR</t>
  </si>
  <si>
    <t>23 Y 30 DE ENERO</t>
  </si>
  <si>
    <t>FESTIVAL TEATRO A MIL 2023: SARAH KANE</t>
  </si>
  <si>
    <t>CERRO CARACOL</t>
  </si>
  <si>
    <t>CENTRO CULTURAL DE TOMÉ</t>
  </si>
  <si>
    <t>TOMÉ</t>
  </si>
  <si>
    <t>TERRITORIOS CREATIVOS 2023: SAUDEK</t>
  </si>
  <si>
    <t>TEATRO DIEGO RIVERA</t>
  </si>
  <si>
    <t>PUERTO MONTT</t>
  </si>
  <si>
    <t>CENTRO DE ARTE MOLINO MACHMAR</t>
  </si>
  <si>
    <t>PUERTO VARAS</t>
  </si>
  <si>
    <t>FESTIVAL TEATRO A MIL 2023: SAURIAN Y LOS TESTIGOS DEL ESPACIO EXTERIOR</t>
  </si>
  <si>
    <t>Cubicación del espacio</t>
  </si>
  <si>
    <t>PLAZA MAÑÍO</t>
  </si>
  <si>
    <t>EXPLANADA TEMPLO VOTIVO</t>
  </si>
  <si>
    <t>PARQUE SAN EUGENIO</t>
  </si>
  <si>
    <t>AV. SAN PABLO ESQUINA EL SALITRE</t>
  </si>
  <si>
    <t>AV. LA DEHESA</t>
  </si>
  <si>
    <t>LO BARNECHEA</t>
  </si>
  <si>
    <t>TERRITORIOS CREATIVOS 2023: SENTIR VIOLETA</t>
  </si>
  <si>
    <t>FESTIVAL TEATRO A MIL 2023: SIMULACIÓN</t>
  </si>
  <si>
    <t>17 Y 18 DE ENERO</t>
  </si>
  <si>
    <t>FESTIVAL TEATRO A MIL 2023: SOTO TAPIA</t>
  </si>
  <si>
    <t>27, 28, 29 Y 30 DE ENERO</t>
  </si>
  <si>
    <t>FESTIVAL TEATRO A MIL 2023: SUN AND SEA</t>
  </si>
  <si>
    <t>OPERA</t>
  </si>
  <si>
    <t>LABESCÉNICO 2023: COLLAGE FEMINISTA Y POLÍTICO DE COLECTIVO LAS TESIS</t>
  </si>
  <si>
    <t>CAMPUS ORIENTE UNIVERSIDAD CATÓLICA</t>
  </si>
  <si>
    <t>7, 14, 21 Y 28 DE ENERO</t>
  </si>
  <si>
    <t>FESTIVAL TEATRO A MIL 2023: TARSILINHA</t>
  </si>
  <si>
    <t>5 DE ENERO AL 12 DE FEBRERO</t>
  </si>
  <si>
    <t>FESTIVAL TEATRO A MIL 2023: TE AMO</t>
  </si>
  <si>
    <t>NOCHE DE LAS IDEAS: TEATRO HOY ¿SIGUE SIENDO UN ACTO POLÍTICO?</t>
  </si>
  <si>
    <t>10, 20 Y 21 DE ENERO</t>
  </si>
  <si>
    <t>FESTIVAL TEATRO A MIL 2023: TEMIS</t>
  </si>
  <si>
    <t>FESTIVAL TEATRO A MIL 2023: TEMPEST PROJECT</t>
  </si>
  <si>
    <t>CASA DE LA CULTURAL CONCEJAL EDUARDO CANCINO CACERES</t>
  </si>
  <si>
    <t>24, 25, 26, 27, 28 Y 29 DE ENERO</t>
  </si>
  <si>
    <t>FESTIVAL TEATRO A MIL 2023: THE ELEPHANT IN THE ROOM</t>
  </si>
  <si>
    <t>LABESCÉNICO 2023: CONVERSACIONES CONTINGENTES, TRES DÉCADAS DE CRÍTICA TEATRAL</t>
  </si>
  <si>
    <t>4, 5, 6 Y 7 DE ENERO</t>
  </si>
  <si>
    <t>FESTIVAL TEATRO A MIL 2023: UN CADAVRE EXQUIS II</t>
  </si>
  <si>
    <t>FESTIVAL TEATRO A MIL 2023: UN DIPLOMÁTICO FRANCÉS EN SANTIAGO</t>
  </si>
  <si>
    <t>FESTIVAL TEATRO A MIL 2023: VERDAR</t>
  </si>
  <si>
    <t>FESTIVAL TEATRO A MIL 2023: WOLF</t>
  </si>
  <si>
    <t>LAESCÉNICO 2023: WORKSHOP BANDALOOP</t>
  </si>
  <si>
    <t>LAESCÉNICO 2023: WORKSHOP CRISTIANA MORGANTI</t>
  </si>
  <si>
    <t>ESCUELA MODERNA DE DANZA, CAMPUS BELLAVISTA</t>
  </si>
  <si>
    <t>LAESCÉNICO 2023: WORKSHOP INSECTOTROPICS</t>
  </si>
  <si>
    <t>LAESCÉNICO 2023: WORKSHOP MABLE PREACH</t>
  </si>
  <si>
    <t>LAESCÉNICO 2023: WORKSHOP MIMIRICHI PARA ADULTOS</t>
  </si>
  <si>
    <t>CORPORACIÓN CULTURAL DE ÑUÑOA</t>
  </si>
  <si>
    <t>LAESCÉNICO 2023: WORKSHOP MIMIRICHI PARA NIÑOS</t>
  </si>
  <si>
    <t>LA CHIMBA</t>
  </si>
  <si>
    <t>6 Y 7 DE ENERO</t>
  </si>
  <si>
    <t>LAESCÉNICO 2023: WORKSHOP PAU ARAN</t>
  </si>
  <si>
    <t>5 Y 6 DE ENERO</t>
  </si>
  <si>
    <t>LAESCÉNICO 2023: WORKSHOP TEMPEST PROJECT</t>
  </si>
  <si>
    <t>TEATRO MUNICIPALIDAD DE ANTOFAGASTA</t>
  </si>
  <si>
    <t>16, 17, 18 Y 19 DE ENERO</t>
  </si>
  <si>
    <t>LAESCÉNICO 2023: WORKSHOP EL ARTE DEL JUGLAR DE TRYO TEATRO BANDA</t>
  </si>
  <si>
    <t>ESPACIO CITIC</t>
  </si>
  <si>
    <t>LAESCÉNICO 2023: WORKSHOP PAOLO NANI</t>
  </si>
  <si>
    <t>LAESCÉNICO 2023: WORKSHOP LABORATORIO IMPLOSIVO</t>
  </si>
  <si>
    <t>CAMPUS SANTO DOMINGO, UNIVERSIDAD MAYOR</t>
  </si>
  <si>
    <t>LAESCÉNICO 2023: WORKSHOP RENNIE HARRIS</t>
  </si>
  <si>
    <t>LAESCÉNICO 2023: WORKSHOP EUN ME AHN</t>
  </si>
  <si>
    <t>LABESCÉNICO 2023: CONVERSACIONES CONTINGENTES CON PAU ARAN</t>
  </si>
  <si>
    <t>PEQUEÑAS AUDIENCIAS 2023: SAURIAN Y LOS TESTIGOS DEL ESPACIO EXTERIOR</t>
  </si>
  <si>
    <t>ACTIVIDAD DE MEDIACIÓN</t>
  </si>
  <si>
    <t>PEQUEÑAS AUDIENCIAS 2023: EL INCREÍBLE VIAJE DE CAPERUCITA GALÁCTICA</t>
  </si>
  <si>
    <t>PEQUEÑAS AUDIENCIAS 2023: GUERRA DE PAPEL</t>
  </si>
  <si>
    <t>PEQUEÑAS AUDIENCIAS 2023: INSECTES</t>
  </si>
  <si>
    <t>PEQUEÑAS AUDIENCIAS 2023: JEKYLL ON ICE</t>
  </si>
  <si>
    <t>PLAZA SAN BORJA</t>
  </si>
  <si>
    <t>NOCHE DE LAS IDEAS: ¿QUÉ ESCONDE LA INTELIGENCIA ARTIFICIAL?</t>
  </si>
  <si>
    <t>PLATEA 2023: IDENTIDAD 83</t>
  </si>
  <si>
    <t>CENTRO ESPACIO TALLER</t>
  </si>
  <si>
    <t>PLATEA 2023: IXOFIJ MONGEN</t>
  </si>
  <si>
    <t>PLATEA 2023: CANCIONES PARA COCINAR</t>
  </si>
  <si>
    <t>PLATEA 2023: CARTÓN</t>
  </si>
  <si>
    <t>PLATEA 2023: G.O.L.P.</t>
  </si>
  <si>
    <t>PLATEA 2023: MEMORIA</t>
  </si>
  <si>
    <t>ESPACIO CHECOESLOVAQUIA</t>
  </si>
  <si>
    <t>PLATEA 2023: MONTAÑA</t>
  </si>
  <si>
    <t>PARQUE YERBA LOCA</t>
  </si>
  <si>
    <t>PLATEA 2023: NEUMA</t>
  </si>
  <si>
    <t>PLATEA 2023: TRES MANERAS DE CANTARLE A UNA MONTAÑA Y ENCONTRAR UNA INFANCIA</t>
  </si>
  <si>
    <t>TEATROAMIL.TV</t>
  </si>
  <si>
    <t>FEBRERO</t>
  </si>
  <si>
    <t>1 AL 28 DE FEBRERO</t>
  </si>
  <si>
    <t>DIGITAL: BECKET BY BROOK</t>
  </si>
  <si>
    <t>DIGITAL: LITTLE GIRL</t>
  </si>
  <si>
    <t>DIGITAL: THE BRAIN</t>
  </si>
  <si>
    <t>DIGITAL: THE SAVIOR FOR SALE, LA HISTORIA DEL SALVADOR MUNDI</t>
  </si>
  <si>
    <t>DIGITAL: FROM WHERE THEY STOOD</t>
  </si>
  <si>
    <t>DIGITAL: TE INVITO A MI (SÚPER) FIESTA</t>
  </si>
  <si>
    <t>DIGITAL: BOVARY</t>
  </si>
  <si>
    <t>DIGITAL: ÑI PU TREMEN, LA PELÍCULA</t>
  </si>
  <si>
    <t>DIGITAL: MARCHE SALOPE</t>
  </si>
  <si>
    <t>DIGITAL: VOCES PARA ATESORAR, WILLY GANGA</t>
  </si>
  <si>
    <t>DIGITAL: VOCES PARA ATESORAR, LUZ JIMENEZ</t>
  </si>
  <si>
    <t>DIGITAL: VOCES PARA ATESORAR, GUSTAVO MEZA</t>
  </si>
  <si>
    <t>DIGITAL: VOCES PARA ATESORAR, CLAUDIO DI GIROLAMO</t>
  </si>
  <si>
    <t>DIGITAL: VOCES PARA ATESORAR, MARIA ELENA DOUVACHELLE</t>
  </si>
  <si>
    <t>DIGITAL: OMELETTE</t>
  </si>
  <si>
    <t>DIGITAL: CAURI PACSA, LOS NIÑOS Y EL PLOMO</t>
  </si>
  <si>
    <t>5 DE FEBRERO</t>
  </si>
  <si>
    <t>EMPALME COQUIMBO</t>
  </si>
  <si>
    <t>COQUIMBO</t>
  </si>
  <si>
    <t>6 DE FEBRERO</t>
  </si>
  <si>
    <t>CENTRO CULTURAL PALACE</t>
  </si>
  <si>
    <t>25 Y 26 DE FEBRERO</t>
  </si>
  <si>
    <t>TERRITORIOS CREATIVOS 2023: SINÓNIMOS DEL INTERIO</t>
  </si>
  <si>
    <t>GIMNASIO UNIVERSIDAD DE TARAPACÁ, SEDE ARICA</t>
  </si>
  <si>
    <t>ARICA</t>
  </si>
  <si>
    <t>MARZO</t>
  </si>
  <si>
    <t>2, 3, 4 Y 5 DE MARZO</t>
  </si>
  <si>
    <t>FESTIVAL TEATRO A MIL 2023: KISS AND CRY</t>
  </si>
  <si>
    <t>CIRCULACION</t>
  </si>
  <si>
    <t>8 DE MARZO</t>
  </si>
  <si>
    <t>CIRCULACIÓN NACIONAL: MOLLY BLOOM</t>
  </si>
  <si>
    <t>I.1.A.1- I.3.A.1</t>
  </si>
  <si>
    <t>SALA DE ARTES ESCÉNICAS DE CHIGUAYANTE</t>
  </si>
  <si>
    <t>CHIGUAYANTE</t>
  </si>
  <si>
    <t>11 DE MARZO</t>
  </si>
  <si>
    <t>CIRCULACIÓN NACIONAL: ELLA LO AMA</t>
  </si>
  <si>
    <t>TEATRO MUNICIPAL DE PUNTA ARENAS</t>
  </si>
  <si>
    <t>16 DE MARZO</t>
  </si>
  <si>
    <t>UNIVERSIDAD ANDRÉS BELLO</t>
  </si>
  <si>
    <t>21 DE MARZO</t>
  </si>
  <si>
    <t>CIRCULACIÓN NACIONAL: LA PERSONA DEPRIMIDA</t>
  </si>
  <si>
    <t>28 DE MARZO</t>
  </si>
  <si>
    <t>24 DE MARZO</t>
  </si>
  <si>
    <t>REGISTRO CIVIL DE QUINTERO</t>
  </si>
  <si>
    <t>QUINTERO</t>
  </si>
  <si>
    <t>1 AL 31 DE MARZO</t>
  </si>
  <si>
    <t>23, 24, 25 marzo /20h00</t>
  </si>
  <si>
    <t>CIRCULACION INTERNACIONAL : AMOR A LA MUERTE</t>
  </si>
  <si>
    <t>I.1.A.2- I.3.A.1</t>
  </si>
  <si>
    <t>EEUU</t>
  </si>
  <si>
    <t>31 marzo, 01 y 02 abril / 20h00</t>
  </si>
  <si>
    <t xml:space="preserve">07, 08, abril 20h30 / 09 abril 15h </t>
  </si>
  <si>
    <t>Tipo de Actividad</t>
  </si>
  <si>
    <t>Área/Dominio</t>
  </si>
  <si>
    <t>ANTÁRTICA CHILENA</t>
  </si>
  <si>
    <t>AISÉN</t>
  </si>
  <si>
    <t>CAPACITACIÓN</t>
  </si>
  <si>
    <t>ALGARROBO</t>
  </si>
  <si>
    <t>Listados completos o tabulación de datos (pdf)</t>
  </si>
  <si>
    <t>MIXTA</t>
  </si>
  <si>
    <t>ARAUCO</t>
  </si>
  <si>
    <t>ALHUÉ</t>
  </si>
  <si>
    <t>ALTO BIOBÍO</t>
  </si>
  <si>
    <t>Reporte de carabineros</t>
  </si>
  <si>
    <t>Informe de carabineros (pdf)</t>
  </si>
  <si>
    <t>COLOQUIO / CONGRESO / SIMPOSIO</t>
  </si>
  <si>
    <t>AYSÉN</t>
  </si>
  <si>
    <t>ALTO DEL CARMEN</t>
  </si>
  <si>
    <t>Informe de empresa productora del evento</t>
  </si>
  <si>
    <t>CONCIERTO / TOCATA</t>
  </si>
  <si>
    <t>FOTOGRAFÍA</t>
  </si>
  <si>
    <t>SEMINARIO</t>
  </si>
  <si>
    <t>CACHAPOAL</t>
  </si>
  <si>
    <t>ANCUD</t>
  </si>
  <si>
    <t>Rating</t>
  </si>
  <si>
    <t xml:space="preserve">EDICIÓN / PUBLICACIÓN </t>
  </si>
  <si>
    <t>CAPITÁN PRAT</t>
  </si>
  <si>
    <t>ANDACOLLO</t>
  </si>
  <si>
    <t>Otros</t>
  </si>
  <si>
    <t>CARDENAL CARO</t>
  </si>
  <si>
    <t>ANGOL</t>
  </si>
  <si>
    <t>RESIDENCIAS</t>
  </si>
  <si>
    <t>ARQUITECTURA</t>
  </si>
  <si>
    <t>CAUQUENES</t>
  </si>
  <si>
    <t xml:space="preserve">ANTÁRTICA </t>
  </si>
  <si>
    <t>ENSAYOS</t>
  </si>
  <si>
    <t>DISEÑO</t>
  </si>
  <si>
    <t>TUTORÍA</t>
  </si>
  <si>
    <t>ARTESANÍA</t>
  </si>
  <si>
    <t>CHAÑARAL</t>
  </si>
  <si>
    <t>ANTUCO</t>
  </si>
  <si>
    <t>GRABACIÓN, EDICIÓN, MEZCLA, MASTERIZACIÓN Y POSTPRODUCCIÓN DE AUDIO.</t>
  </si>
  <si>
    <t>CHILOÉ</t>
  </si>
  <si>
    <t xml:space="preserve">PRODUCCIÓN Y POSTPRODUCCIÓN AUDIOVISUAL </t>
  </si>
  <si>
    <t>PATRIMONIO INMATERIAL</t>
  </si>
  <si>
    <t>ARICA Y PARINACOTA</t>
  </si>
  <si>
    <t>CHOAPA</t>
  </si>
  <si>
    <t>PRODUCCIÓN Y EDICIÓN DE GRABADO</t>
  </si>
  <si>
    <t>GASTRONOMÍA</t>
  </si>
  <si>
    <t>ECONOMÍA CREATIVA</t>
  </si>
  <si>
    <t>BULNES</t>
  </si>
  <si>
    <t>FESTIVAL / FERIA / CARNAVAL</t>
  </si>
  <si>
    <t>EDUCACIÓN ARTÍSTICA</t>
  </si>
  <si>
    <t>CABILDO</t>
  </si>
  <si>
    <t>CABO DE HORNOS</t>
  </si>
  <si>
    <t>INVESTIGACIÓN</t>
  </si>
  <si>
    <t>PUEBLOS ORIGINARIOS</t>
  </si>
  <si>
    <t>CABRERO</t>
  </si>
  <si>
    <t>INTERCULTURALIDAD</t>
  </si>
  <si>
    <t>CUATÍN</t>
  </si>
  <si>
    <t>CURICÓ</t>
  </si>
  <si>
    <t>CALBUCO</t>
  </si>
  <si>
    <t>CALDERA</t>
  </si>
  <si>
    <t>RESCATE / CONSERVACIÓN /DIFUSIÓN DEL PATRIMONIO</t>
  </si>
  <si>
    <t>ARCHIVÍSTICA Y PRESERVACIÓN</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</si>
  <si>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</si>
  <si>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</si>
  <si>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</si>
  <si>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</si>
  <si>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</si>
  <si>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</si>
  <si>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</si>
  <si>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</si>
  <si>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</si>
  <si>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</si>
  <si>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</si>
  <si>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CAMIÑA</t>
  </si>
  <si>
    <t>ISLA DE PASCUA</t>
  </si>
  <si>
    <t>CANELA</t>
  </si>
  <si>
    <t>LIMARÍ</t>
  </si>
  <si>
    <t>CAÑETE</t>
  </si>
  <si>
    <t>LINARES</t>
  </si>
  <si>
    <t>CARAHUE</t>
  </si>
  <si>
    <t>CARTAGENA</t>
  </si>
  <si>
    <t>LOS ANDES</t>
  </si>
  <si>
    <t>CASTRO</t>
  </si>
  <si>
    <t xml:space="preserve">CATEMU </t>
  </si>
  <si>
    <t>CHAITÉN</t>
  </si>
  <si>
    <t>OSORNO</t>
  </si>
  <si>
    <t>CHANCO</t>
  </si>
  <si>
    <t>PALENA</t>
  </si>
  <si>
    <t>PARINACOTA</t>
  </si>
  <si>
    <t>CHÉPICA</t>
  </si>
  <si>
    <t>PETORCA</t>
  </si>
  <si>
    <t>QUILLOTA</t>
  </si>
  <si>
    <t>CHILE CHICO</t>
  </si>
  <si>
    <t>RANCO</t>
  </si>
  <si>
    <t>CHILLÁN VIEJO</t>
  </si>
  <si>
    <t>SAN FELIPE DE ACONCAGUA</t>
  </si>
  <si>
    <t>CHIMBARONGO</t>
  </si>
  <si>
    <t>CHOLCHOL</t>
  </si>
  <si>
    <t>CHONCHI</t>
  </si>
  <si>
    <t>CISNES</t>
  </si>
  <si>
    <t>TAMARUGAL</t>
  </si>
  <si>
    <t>COBQUECURA</t>
  </si>
  <si>
    <t>TIERRA DEL FUEGO</t>
  </si>
  <si>
    <t>COCHAMÓ</t>
  </si>
  <si>
    <t>TOCOPILLA</t>
  </si>
  <si>
    <t>COCHRANE</t>
  </si>
  <si>
    <t>ÚLTIMA ESPERANZA</t>
  </si>
  <si>
    <t>CODEGUA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</si>
  <si>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</si>
  <si>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</si>
  <si>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</si>
  <si>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</si>
  <si>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</si>
  <si>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</si>
  <si>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</si>
  <si>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</si>
  <si>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</si>
  <si>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</si>
  <si>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</si>
  <si>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</si>
  <si>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</si>
  <si>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</si>
  <si>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</si>
  <si>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</si>
  <si>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CORONEL</t>
  </si>
  <si>
    <t>CORRAL</t>
  </si>
  <si>
    <t>CUNCO</t>
  </si>
  <si>
    <t>CURACAUTÍN</t>
  </si>
  <si>
    <t>CURACAVÍ</t>
  </si>
  <si>
    <t>CURACO DE VÉLEZ</t>
  </si>
  <si>
    <t>CURANILAHUE</t>
  </si>
  <si>
    <t>CURARREHUE</t>
  </si>
  <si>
    <t>CUREPTO</t>
  </si>
  <si>
    <t>DALCAHUE</t>
  </si>
  <si>
    <t>DIEGO DE ALMAGRO</t>
  </si>
  <si>
    <t>DOÑIHUE</t>
  </si>
  <si>
    <t>EL CARMEN</t>
  </si>
  <si>
    <t>EL MONTE</t>
  </si>
  <si>
    <t>EL QUISCO</t>
  </si>
  <si>
    <t>EL TABO</t>
  </si>
  <si>
    <t>EMPEDRADO</t>
  </si>
  <si>
    <t>ERCILLA</t>
  </si>
  <si>
    <t>FLORIDA</t>
  </si>
  <si>
    <t>FREIRE</t>
  </si>
  <si>
    <t>FREIRINA</t>
  </si>
  <si>
    <t>FRESIA</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</si>
  <si>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</si>
  <si>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</si>
  <si>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</si>
  <si>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</si>
  <si>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</si>
  <si>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</si>
  <si>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</si>
  <si>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</si>
  <si>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</si>
  <si>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</si>
  <si>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</si>
  <si>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</si>
  <si>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</si>
  <si>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</si>
  <si>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</si>
  <si>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IQUIQUE</t>
  </si>
  <si>
    <t>ISLA DE MAIPO</t>
  </si>
  <si>
    <t>JUAN FERNÁNDEZ</t>
  </si>
  <si>
    <t>LA CALERA</t>
  </si>
  <si>
    <t>LA CRUZ</t>
  </si>
  <si>
    <t>LA ESTRELLA</t>
  </si>
  <si>
    <t>LA FLORIDA</t>
  </si>
  <si>
    <t>LA HIGUERA</t>
  </si>
  <si>
    <t>LA LIGUA</t>
  </si>
  <si>
    <t>LA UNIÓN</t>
  </si>
  <si>
    <t xml:space="preserve">LAGO RANCO </t>
  </si>
  <si>
    <t>LAGO VERDE</t>
  </si>
  <si>
    <t>LAGUNA BLANCA</t>
  </si>
  <si>
    <t>LAJA</t>
  </si>
  <si>
    <t xml:space="preserve">LAS CABRAS </t>
  </si>
  <si>
    <t>LAUTARO</t>
  </si>
  <si>
    <t>LEBU</t>
  </si>
  <si>
    <t>LICANTÉN</t>
  </si>
  <si>
    <t>LIMACHE</t>
  </si>
  <si>
    <t>LITUECHE</t>
  </si>
  <si>
    <t>LLAILLAY</t>
  </si>
  <si>
    <t>LOLOL</t>
  </si>
  <si>
    <t>LONCOCHE</t>
  </si>
  <si>
    <t>LONGAVÍ</t>
  </si>
  <si>
    <t>LONQUIMAY</t>
  </si>
  <si>
    <t>LOS ÁLAMOS</t>
  </si>
  <si>
    <t>LOS MUERMOS</t>
  </si>
  <si>
    <t xml:space="preserve">LOS SAUCES </t>
  </si>
  <si>
    <t>LOS VILOS</t>
  </si>
  <si>
    <t>LOTA</t>
  </si>
  <si>
    <t>LUMACO</t>
  </si>
  <si>
    <t>MACHALÍ</t>
  </si>
  <si>
    <t>MACUL</t>
  </si>
  <si>
    <t>MÁFIL</t>
  </si>
  <si>
    <t>MALLOA</t>
  </si>
  <si>
    <t>MARCHIHUE</t>
  </si>
  <si>
    <t>MARIA ELENA</t>
  </si>
  <si>
    <t>MARÍA PINTO</t>
  </si>
  <si>
    <t>MARIQUINA</t>
  </si>
  <si>
    <t>MAULLÍN</t>
  </si>
  <si>
    <t>MELIPEUCO</t>
  </si>
  <si>
    <t>MOLINA</t>
  </si>
  <si>
    <t>MONTE PATRIA</t>
  </si>
  <si>
    <t>MOSTAZAL</t>
  </si>
  <si>
    <t>MULCHÉN</t>
  </si>
  <si>
    <t>NACIMIENTO</t>
  </si>
  <si>
    <t>NANCAGUA</t>
  </si>
  <si>
    <t>NATALES</t>
  </si>
  <si>
    <t>NAVIDAD</t>
  </si>
  <si>
    <t>NEGRETE</t>
  </si>
  <si>
    <t>NINHUE</t>
  </si>
  <si>
    <t>NOGALES</t>
  </si>
  <si>
    <t>NUEVA IMPERIAL</t>
  </si>
  <si>
    <t>ÑIQUÉN</t>
  </si>
  <si>
    <t>O'HIGGINS</t>
  </si>
  <si>
    <t>OLIVAR</t>
  </si>
  <si>
    <t>OLLAGUE</t>
  </si>
  <si>
    <t xml:space="preserve">OLMUÉ </t>
  </si>
  <si>
    <t>OVALLE</t>
  </si>
  <si>
    <t xml:space="preserve">PADRE HURTADO </t>
  </si>
  <si>
    <t xml:space="preserve">PAIHUANO </t>
  </si>
  <si>
    <t>PAILLACO</t>
  </si>
  <si>
    <t xml:space="preserve">PALENA </t>
  </si>
  <si>
    <t>PALMILLA</t>
  </si>
  <si>
    <t>PANGUIPULLI</t>
  </si>
  <si>
    <t>PANQUEHUE</t>
  </si>
  <si>
    <t xml:space="preserve">PAPUDO </t>
  </si>
  <si>
    <t xml:space="preserve">PAREDONES </t>
  </si>
  <si>
    <t>PARRAL</t>
  </si>
  <si>
    <t>PELARCO</t>
  </si>
  <si>
    <t>PELLUHUE</t>
  </si>
  <si>
    <t>PEMUCO</t>
  </si>
  <si>
    <t>PENCAHUE</t>
  </si>
  <si>
    <t>PENCO</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</si>
  <si>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</si>
  <si>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</si>
  <si>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</si>
  <si>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</si>
  <si>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</si>
  <si>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</si>
  <si>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</si>
  <si>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</si>
  <si>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</si>
  <si>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</si>
  <si>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</si>
  <si>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</si>
  <si>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</si>
  <si>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</si>
  <si>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</si>
  <si>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PUCHUNCAVÍ</t>
  </si>
  <si>
    <t>PUCÓN</t>
  </si>
  <si>
    <t>PUERTO OCTAY</t>
  </si>
  <si>
    <t>PUMANQUE</t>
  </si>
  <si>
    <t>PUNITAQUI</t>
  </si>
  <si>
    <t>PUQUELDÓN</t>
  </si>
  <si>
    <t>PURÉN</t>
  </si>
  <si>
    <t>PURRANQUE</t>
  </si>
  <si>
    <t>PUTAENDO</t>
  </si>
  <si>
    <t>PUTRE</t>
  </si>
  <si>
    <t>PUYEHUE</t>
  </si>
  <si>
    <t>QUEILÉN</t>
  </si>
  <si>
    <t xml:space="preserve">QUELLÓN </t>
  </si>
  <si>
    <t>QUEMCHI</t>
  </si>
  <si>
    <t>QUILACO</t>
  </si>
  <si>
    <t>QUILLECO</t>
  </si>
  <si>
    <t>QUILLÓN</t>
  </si>
  <si>
    <t>QUINCHAO</t>
  </si>
  <si>
    <t>QUINTA DE TILCOCO</t>
  </si>
  <si>
    <t>QUIRIHUE</t>
  </si>
  <si>
    <t>RANQUIL</t>
  </si>
  <si>
    <t>RAUCO</t>
  </si>
  <si>
    <t>RENAICO</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</si>
  <si>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</si>
  <si>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</si>
  <si>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</si>
  <si>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</si>
  <si>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</si>
  <si>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</si>
  <si>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</si>
  <si>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</si>
  <si>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</si>
  <si>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</si>
  <si>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</si>
  <si>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</si>
  <si>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</si>
  <si>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</si>
  <si>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</si>
  <si>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</si>
  <si>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</si>
  <si>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</si>
  <si>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</si>
  <si>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</si>
  <si>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</si>
  <si>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</si>
  <si>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</si>
  <si>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</si>
  <si>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JOSÉ DE MAIPO</t>
  </si>
  <si>
    <t xml:space="preserve">SAN JUAN DE LA COSTA </t>
  </si>
  <si>
    <t>SAN NICOLÁS</t>
  </si>
  <si>
    <t>SAN PABLO</t>
  </si>
  <si>
    <t xml:space="preserve">SAN PEDRO </t>
  </si>
  <si>
    <t xml:space="preserve">SAN PEDRO DE LA PAZ </t>
  </si>
  <si>
    <t xml:space="preserve">SAN RAFAEL </t>
  </si>
  <si>
    <t>SAN RAMÓN</t>
  </si>
  <si>
    <t>SAN ROSENDO</t>
  </si>
  <si>
    <t>SAN VICENTE</t>
  </si>
  <si>
    <t>SANTA BÁRBARA</t>
  </si>
  <si>
    <t>SANTA JUANA</t>
  </si>
  <si>
    <t>SANTA MARÍA</t>
  </si>
  <si>
    <t>SANTO DOMINGO</t>
  </si>
  <si>
    <t>SIERRA GORDA</t>
  </si>
  <si>
    <t>TALCAHUANO</t>
  </si>
  <si>
    <t>TALTAL</t>
  </si>
  <si>
    <t>TENO</t>
  </si>
  <si>
    <t>TEODORO SCHMIDT</t>
  </si>
  <si>
    <t>TIERRA AMARILLA</t>
  </si>
  <si>
    <t xml:space="preserve">TIMAUKEL </t>
  </si>
  <si>
    <t xml:space="preserve">TIRÚA </t>
  </si>
  <si>
    <t>TOLTÉN</t>
  </si>
  <si>
    <t>TORRES DEL PAINE</t>
  </si>
  <si>
    <t xml:space="preserve">TORTEL </t>
  </si>
  <si>
    <t>TRAIGUÉN</t>
  </si>
  <si>
    <t>TREGUACO</t>
  </si>
  <si>
    <t>TUCAPEL</t>
  </si>
  <si>
    <t>VALLENAR</t>
  </si>
  <si>
    <t>VICHUQUÉN</t>
  </si>
  <si>
    <t>VICTORIA</t>
  </si>
  <si>
    <t>VICUÑA</t>
  </si>
  <si>
    <t>VILCÚN</t>
  </si>
  <si>
    <t>VILLA ALEGRE</t>
  </si>
  <si>
    <t>VILLA ALEMANA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</si>
  <si>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</si>
  <si>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</si>
  <si>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</si>
  <si>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</si>
  <si>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</si>
  <si>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</si>
  <si>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</si>
  <si>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</si>
  <si>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</si>
  <si>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</si>
  <si>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</si>
  <si>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</si>
  <si>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</si>
  <si>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</si>
  <si>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</si>
  <si>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</si>
  <si>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</si>
  <si>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</si>
  <si>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</si>
  <si>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</si>
  <si>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</si>
  <si>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</si>
  <si>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</si>
  <si>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</si>
  <si>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</si>
  <si>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</si>
  <si>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</si>
  <si>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</si>
  <si>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</si>
  <si>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</si>
  <si>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</si>
  <si>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</si>
  <si>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</si>
  <si>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</si>
  <si>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</si>
  <si>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</si>
  <si>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</si>
  <si>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</si>
  <si>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</si>
  <si>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</si>
  <si>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</si>
  <si>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rFont val="Verdana"/>
        <family val="2"/>
      </rPr>
      <t>previa aprobación por escrito del MINISTERIO, a través de la Jefatura de la Unidad o Sección a cargo de la coordinación de convenios institucionales</t>
    </r>
    <r>
      <rPr>
        <sz val="9"/>
        <rFont val="Verdana"/>
        <family val="2"/>
      </rPr>
      <t>.</t>
    </r>
  </si>
  <si>
    <t xml:space="preserve">(N° de actividades modificadas durante 2023 / N° total de actividades comprometidas por convenio 2023)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</si>
  <si>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</si>
  <si>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2023 / N° total de beneficiarios que acceden a todas las actividades comprometidas durante el 2023) * 100 </t>
  </si>
  <si>
    <t>3. La FUNDACIÓN deberá cumplir con la obtención de ingresos propios y/o aportes y donaciones de terceros de un 10% de los recursos totales transferidos.</t>
  </si>
  <si>
    <t>(Total de recursos provenientes de fuentes distintas al MINISTERIO durante 2023 / Total de recursos percibidos por la FUNDACIÓN durante 2023) * 100</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</si>
  <si>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</si>
  <si>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</si>
  <si>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</si>
  <si>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</si>
  <si>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</si>
  <si>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</si>
  <si>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</si>
  <si>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</si>
  <si>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</si>
  <si>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</si>
  <si>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</si>
  <si>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</si>
  <si>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</si>
  <si>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</si>
  <si>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</si>
  <si>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</si>
  <si>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</si>
  <si>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</si>
  <si>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</si>
  <si>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</si>
  <si>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</si>
  <si>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r>
      <rPr>
        <u/>
        <sz val="9"/>
        <rFont val="Verdana"/>
        <family val="2"/>
      </rPr>
      <t>Línea estratégica</t>
    </r>
    <r>
      <rPr>
        <sz val="9"/>
        <rFont val="Verdana"/>
        <family val="2"/>
      </rPr>
      <t xml:space="preserve">: Acceso
</t>
    </r>
    <r>
      <rPr>
        <u/>
        <sz val="9"/>
        <rFont val="Verdana"/>
        <family val="2"/>
      </rPr>
      <t>Nombre del indicador</t>
    </r>
    <r>
      <rPr>
        <sz val="9"/>
        <rFont val="Verdana"/>
        <family val="2"/>
      </rPr>
      <t xml:space="preserve">: Cantidad de público asistente a actividades de la Fundación </t>
    </r>
  </si>
  <si>
    <t xml:space="preserve">Sumatoria de los publicos gratuitos y pagados </t>
  </si>
  <si>
    <r>
      <rPr>
        <u/>
        <sz val="9"/>
        <rFont val="Verdana"/>
        <family val="2"/>
      </rPr>
      <t>Línea estratégica</t>
    </r>
    <r>
      <rPr>
        <sz val="9"/>
        <rFont val="Verdana"/>
        <family val="2"/>
      </rPr>
      <t xml:space="preserve">: Creación
</t>
    </r>
    <r>
      <rPr>
        <u/>
        <sz val="9"/>
        <rFont val="Verdana"/>
        <family val="2"/>
      </rPr>
      <t>Nombre del indicador</t>
    </r>
    <r>
      <rPr>
        <sz val="9"/>
        <rFont val="Verdana"/>
        <family val="2"/>
      </rPr>
      <t xml:space="preserve">: N° de obras y funciones de creaciones apoyadas por la fundación realizadas durante el año </t>
    </r>
  </si>
  <si>
    <t xml:space="preserve">Sumatoria de obras y  funciones que correspondan a proyectos apoyados por la fundación  desde su periodo de creación </t>
  </si>
  <si>
    <r>
      <rPr>
        <u/>
        <sz val="9"/>
        <rFont val="Verdana"/>
        <family val="2"/>
      </rPr>
      <t>Línea estratégica</t>
    </r>
    <r>
      <rPr>
        <sz val="9"/>
        <rFont val="Verdana"/>
        <family val="2"/>
      </rPr>
      <t xml:space="preserve">: Circulación
</t>
    </r>
    <r>
      <rPr>
        <u/>
        <sz val="9"/>
        <rFont val="Verdana"/>
        <family val="2"/>
      </rPr>
      <t>Nombre del indicador</t>
    </r>
    <r>
      <rPr>
        <sz val="9"/>
        <rFont val="Verdana"/>
        <family val="2"/>
      </rPr>
      <t xml:space="preserve">: Número de funciones vendidas o  gestionadas  con terceros nacional e internacionalmente </t>
    </r>
  </si>
  <si>
    <t xml:space="preserve">Sumatoria de funciones vendidas o gestionados con terceros </t>
  </si>
  <si>
    <r>
      <rPr>
        <u/>
        <sz val="9"/>
        <rFont val="Verdana"/>
        <family val="2"/>
      </rPr>
      <t>Línea estratégica:</t>
    </r>
    <r>
      <rPr>
        <sz val="9"/>
        <rFont val="Verdana"/>
        <family val="2"/>
      </rPr>
      <t xml:space="preserve"> Formación y educación
</t>
    </r>
    <r>
      <rPr>
        <u/>
        <sz val="9"/>
        <rFont val="Verdana"/>
        <family val="2"/>
      </rPr>
      <t>Nombre del indicador</t>
    </r>
    <r>
      <rPr>
        <sz val="9"/>
        <rFont val="Verdana"/>
        <family val="2"/>
      </rPr>
      <t xml:space="preserve">: N° de actividades de formación realizadas durante el año </t>
    </r>
  </si>
  <si>
    <t xml:space="preserve">Sumatoria actividades de formación </t>
  </si>
  <si>
    <t>Vicente Almuna</t>
  </si>
  <si>
    <t>Jefe de Producción</t>
  </si>
  <si>
    <t>Producción</t>
  </si>
  <si>
    <t>Evelyn Campbell</t>
  </si>
  <si>
    <t>Directora de Producción</t>
  </si>
  <si>
    <t>Vania Donoso</t>
  </si>
  <si>
    <t>Jefa de Adm. y Finanzas</t>
  </si>
  <si>
    <t>Adm. Y Finanzas</t>
  </si>
  <si>
    <t>Paula Echeñique</t>
  </si>
  <si>
    <t>Asesora Estrategica</t>
  </si>
  <si>
    <t>Programación</t>
  </si>
  <si>
    <t>Denisse Espinoza</t>
  </si>
  <si>
    <t>Jefa de Contenidos y Difusión</t>
  </si>
  <si>
    <t>Comunicaciones</t>
  </si>
  <si>
    <t>Andres Garcia</t>
  </si>
  <si>
    <t>Circulación Nacional</t>
  </si>
  <si>
    <t>María Sepulveda</t>
  </si>
  <si>
    <t>Directora jecutiva</t>
  </si>
  <si>
    <t>Dirección</t>
  </si>
  <si>
    <t>Camila Leyton</t>
  </si>
  <si>
    <t>Asistencia área administración</t>
  </si>
  <si>
    <t>Consuelo Lopez</t>
  </si>
  <si>
    <t>Coordinadora de Alianzas comerciales y atención audiencias teatroamil.tv</t>
  </si>
  <si>
    <t>Comercial</t>
  </si>
  <si>
    <t>Claudia Perez</t>
  </si>
  <si>
    <t>Asistente Directora General</t>
  </si>
  <si>
    <t>Silvia Rambaldi</t>
  </si>
  <si>
    <t>Profesional Programación</t>
  </si>
  <si>
    <t>Carolina Roa</t>
  </si>
  <si>
    <t>Coordinadora de Programación</t>
  </si>
  <si>
    <t>Carmen Romero</t>
  </si>
  <si>
    <t>Directora General</t>
  </si>
  <si>
    <t>Pamela Ruiz</t>
  </si>
  <si>
    <t>Asistente de Programación y Territorios Creativos</t>
  </si>
  <si>
    <t>Rocio Valdez</t>
  </si>
  <si>
    <t>Coordinadora Comunicaciones</t>
  </si>
  <si>
    <t>Sergio Verdejo</t>
  </si>
  <si>
    <t>Jefe de Contabilidad y Tesorero</t>
  </si>
  <si>
    <t>Magdaleba Bordalí</t>
  </si>
  <si>
    <t>Community manager</t>
  </si>
  <si>
    <t>Contrato Honorarios</t>
  </si>
  <si>
    <t>José Pozo</t>
  </si>
  <si>
    <t>Diseñador</t>
  </si>
  <si>
    <t>Cristian Pinilla</t>
  </si>
  <si>
    <t>Soporte TI</t>
  </si>
  <si>
    <t>Javiera Vega</t>
  </si>
  <si>
    <t>Asistencia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</si>
</sst>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0_-;\-&quot;$&quot;* #,##0_-;_-&quot;$&quot;* &quot;-&quot;_-;_-@_-"/>
    <numFmt numFmtId="166" formatCode="_-&quot;$&quot;\ * #,##0.00_-;\-&quot;$&quot;\ * #,##0.00_-;_-&quot;$&quot;\ * &quot;-&quot;??_-;_-@_-"/>
    <numFmt numFmtId="167" formatCode="_-&quot;$&quot;\ * #,##0_-;\-&quot;$&quot;\ * #,##0_-;_-&quot;$&quot;\ * &quot;-&quot;??_-;_-@_-"/>
  </numFmts>
  <fonts count="35"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b/>
      <sz val="11"/>
      <color theme="1"/>
      <name val="Calibri"/>
      <family val="2"/>
      <scheme val="minor"/>
    </font>
    <font>
      <i/>
      <sz val="9"/>
      <name val="Verdana"/>
      <family val="2"/>
    </font>
    <font>
      <sz val="9"/>
      <color rgb="FF000000"/>
      <name val="Verdana"/>
    </font>
    <font>
      <b/>
      <sz val="9"/>
      <color rgb="FF000000"/>
      <name val="Verdana"/>
    </font>
    <font>
      <sz val="11"/>
      <color rgb="FF444444"/>
      <name val="Calibri"/>
      <family val="2"/>
      <charset val="1"/>
    </font>
  </fonts>
  <fills count="15">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DCE6F1"/>
        <bgColor rgb="FF000000"/>
      </patternFill>
    </fill>
    <fill>
      <patternFill patternType="solid">
        <fgColor rgb="FFC5D9F1"/>
        <bgColor rgb="FF000000"/>
      </patternFill>
    </fill>
  </fills>
  <borders count="7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164" fontId="3"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cellStyleXfs>
  <cellXfs count="315">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4" borderId="37" xfId="4" applyFont="1" applyFill="1" applyBorder="1" applyAlignment="1">
      <alignment horizontal="center" vertical="center"/>
    </xf>
    <xf numFmtId="0" fontId="11" fillId="4" borderId="42" xfId="4" applyFont="1" applyFill="1" applyBorder="1" applyAlignment="1">
      <alignment horizontal="center" vertical="center" wrapText="1"/>
    </xf>
    <xf numFmtId="0" fontId="11" fillId="4" borderId="34" xfId="4" applyFont="1" applyFill="1" applyBorder="1" applyAlignment="1">
      <alignment horizontal="center" vertical="center" wrapText="1"/>
    </xf>
    <xf numFmtId="0" fontId="11" fillId="4" borderId="37" xfId="4" applyFont="1" applyFill="1" applyBorder="1" applyAlignment="1">
      <alignment horizontal="center" vertical="center" wrapText="1"/>
    </xf>
    <xf numFmtId="0" fontId="13" fillId="4" borderId="23" xfId="4" applyFont="1" applyFill="1" applyBorder="1" applyAlignment="1">
      <alignment horizontal="center" vertical="center" wrapText="1"/>
    </xf>
    <xf numFmtId="0" fontId="11" fillId="3" borderId="41" xfId="4" applyFont="1" applyFill="1" applyBorder="1" applyAlignment="1">
      <alignment horizontal="left" vertical="center" wrapText="1"/>
    </xf>
    <xf numFmtId="167" fontId="18" fillId="0" borderId="20" xfId="6" applyNumberFormat="1" applyFont="1" applyBorder="1" applyAlignment="1">
      <alignment vertical="center"/>
    </xf>
    <xf numFmtId="167" fontId="18" fillId="0" borderId="2" xfId="6" applyNumberFormat="1" applyFont="1" applyBorder="1" applyAlignment="1">
      <alignment vertical="center"/>
    </xf>
    <xf numFmtId="167" fontId="18" fillId="0" borderId="28" xfId="6" applyNumberFormat="1" applyFont="1" applyBorder="1" applyAlignment="1">
      <alignment vertical="center"/>
    </xf>
    <xf numFmtId="167" fontId="15" fillId="0" borderId="41" xfId="6" applyNumberFormat="1" applyFont="1" applyBorder="1" applyAlignment="1">
      <alignment vertical="center"/>
    </xf>
    <xf numFmtId="0" fontId="18" fillId="0" borderId="43" xfId="4" applyFont="1" applyBorder="1" applyAlignment="1">
      <alignment vertical="center"/>
    </xf>
    <xf numFmtId="0" fontId="11" fillId="3" borderId="39" xfId="4" applyFont="1" applyFill="1" applyBorder="1" applyAlignment="1">
      <alignment horizontal="left" vertical="center" wrapText="1"/>
    </xf>
    <xf numFmtId="167" fontId="18" fillId="0" borderId="14" xfId="6" applyNumberFormat="1" applyFont="1" applyBorder="1" applyAlignment="1">
      <alignment vertical="center"/>
    </xf>
    <xf numFmtId="167" fontId="18" fillId="0" borderId="7" xfId="6" applyNumberFormat="1" applyFont="1" applyBorder="1" applyAlignment="1">
      <alignment vertical="center"/>
    </xf>
    <xf numFmtId="167" fontId="18" fillId="0" borderId="21" xfId="6" applyNumberFormat="1" applyFont="1" applyBorder="1" applyAlignment="1">
      <alignment vertical="center"/>
    </xf>
    <xf numFmtId="167" fontId="15" fillId="0" borderId="39" xfId="6" applyNumberFormat="1" applyFont="1" applyBorder="1" applyAlignment="1">
      <alignment vertical="center"/>
    </xf>
    <xf numFmtId="0" fontId="18" fillId="0" borderId="24" xfId="4" applyFont="1" applyBorder="1" applyAlignment="1">
      <alignment vertical="center"/>
    </xf>
    <xf numFmtId="0" fontId="11" fillId="3" borderId="39" xfId="4" applyFont="1" applyFill="1" applyBorder="1" applyAlignment="1">
      <alignment vertical="center" wrapText="1"/>
    </xf>
    <xf numFmtId="0" fontId="11" fillId="3" borderId="39" xfId="4" applyFont="1" applyFill="1" applyBorder="1" applyAlignment="1">
      <alignment vertical="center"/>
    </xf>
    <xf numFmtId="0" fontId="11" fillId="3" borderId="48" xfId="4" applyFont="1" applyFill="1" applyBorder="1" applyAlignment="1">
      <alignment horizontal="left" vertical="center"/>
    </xf>
    <xf numFmtId="167" fontId="18" fillId="0" borderId="44" xfId="6" applyNumberFormat="1" applyFont="1" applyBorder="1" applyAlignment="1">
      <alignment vertical="center"/>
    </xf>
    <xf numFmtId="167" fontId="18" fillId="0" borderId="31" xfId="6" applyNumberFormat="1" applyFont="1" applyBorder="1" applyAlignment="1">
      <alignment vertical="center"/>
    </xf>
    <xf numFmtId="167" fontId="18" fillId="0" borderId="32" xfId="6" applyNumberFormat="1" applyFont="1" applyBorder="1" applyAlignment="1">
      <alignment vertical="center"/>
    </xf>
    <xf numFmtId="167" fontId="15" fillId="0" borderId="48" xfId="6" applyNumberFormat="1" applyFont="1" applyBorder="1" applyAlignment="1">
      <alignment vertical="center"/>
    </xf>
    <xf numFmtId="0" fontId="18" fillId="0" borderId="25" xfId="4" applyFont="1" applyBorder="1" applyAlignment="1">
      <alignment vertical="center"/>
    </xf>
    <xf numFmtId="0" fontId="11" fillId="4" borderId="45" xfId="4" applyFont="1" applyFill="1" applyBorder="1" applyAlignment="1">
      <alignment horizontal="left" vertical="center"/>
    </xf>
    <xf numFmtId="167" fontId="18" fillId="0" borderId="18" xfId="4" applyNumberFormat="1" applyFont="1" applyBorder="1" applyAlignment="1">
      <alignment vertical="center"/>
    </xf>
    <xf numFmtId="167" fontId="18" fillId="0" borderId="47" xfId="4" applyNumberFormat="1" applyFont="1" applyBorder="1" applyAlignment="1">
      <alignment vertical="center"/>
    </xf>
    <xf numFmtId="167" fontId="15" fillId="0" borderId="45" xfId="4" applyNumberFormat="1" applyFont="1" applyBorder="1" applyAlignment="1">
      <alignment vertical="center"/>
    </xf>
    <xf numFmtId="0" fontId="18" fillId="0" borderId="45" xfId="4" applyFont="1" applyBorder="1" applyAlignment="1">
      <alignment vertical="center"/>
    </xf>
    <xf numFmtId="0" fontId="20" fillId="0" borderId="0" xfId="4" applyFont="1" applyAlignment="1">
      <alignment vertical="center"/>
    </xf>
    <xf numFmtId="0" fontId="13" fillId="4" borderId="12" xfId="4" applyFont="1" applyFill="1" applyBorder="1" applyAlignment="1">
      <alignment horizontal="center" vertical="center"/>
    </xf>
    <xf numFmtId="0" fontId="11" fillId="4" borderId="56" xfId="4" applyFont="1" applyFill="1" applyBorder="1" applyAlignment="1">
      <alignment horizontal="center" vertical="center" wrapText="1"/>
    </xf>
    <xf numFmtId="0" fontId="11" fillId="4" borderId="57" xfId="4" applyFont="1" applyFill="1" applyBorder="1" applyAlignment="1">
      <alignment horizontal="center" vertical="center" wrapText="1"/>
    </xf>
    <xf numFmtId="0" fontId="11" fillId="4" borderId="58" xfId="4" applyFont="1" applyFill="1" applyBorder="1" applyAlignment="1">
      <alignment horizontal="center" vertical="center" wrapText="1"/>
    </xf>
    <xf numFmtId="0" fontId="11" fillId="4" borderId="59" xfId="4" applyFont="1" applyFill="1" applyBorder="1" applyAlignment="1">
      <alignment horizontal="center" vertical="center" wrapText="1"/>
    </xf>
    <xf numFmtId="0" fontId="11" fillId="4" borderId="23" xfId="4" applyFont="1" applyFill="1" applyBorder="1" applyAlignment="1">
      <alignment horizontal="center" vertical="center" wrapText="1"/>
    </xf>
    <xf numFmtId="0" fontId="13" fillId="4" borderId="23" xfId="4" applyFont="1" applyFill="1" applyBorder="1" applyAlignment="1">
      <alignment horizontal="center" vertical="center"/>
    </xf>
    <xf numFmtId="0" fontId="13" fillId="3" borderId="49" xfId="4" applyFont="1" applyFill="1" applyBorder="1" applyAlignment="1">
      <alignment horizontal="left" vertical="center"/>
    </xf>
    <xf numFmtId="167" fontId="18" fillId="0" borderId="60" xfId="6" applyNumberFormat="1" applyFont="1" applyBorder="1" applyAlignment="1">
      <alignment vertical="center"/>
    </xf>
    <xf numFmtId="167" fontId="18" fillId="0" borderId="61" xfId="6" applyNumberFormat="1" applyFont="1" applyBorder="1" applyAlignment="1">
      <alignment vertical="center"/>
    </xf>
    <xf numFmtId="167" fontId="15" fillId="0" borderId="50" xfId="6" applyNumberFormat="1" applyFont="1" applyBorder="1" applyAlignment="1">
      <alignment vertical="center"/>
    </xf>
    <xf numFmtId="0" fontId="18" fillId="0" borderId="50" xfId="4" applyFont="1" applyBorder="1" applyAlignment="1">
      <alignment vertical="center"/>
    </xf>
    <xf numFmtId="0" fontId="13" fillId="3" borderId="22" xfId="4" applyFont="1" applyFill="1" applyBorder="1" applyAlignment="1">
      <alignment horizontal="left" vertical="center"/>
    </xf>
    <xf numFmtId="167" fontId="18" fillId="0" borderId="62" xfId="6" applyNumberFormat="1" applyFont="1" applyBorder="1" applyAlignment="1">
      <alignment vertical="center"/>
    </xf>
    <xf numFmtId="167" fontId="18" fillId="0" borderId="63" xfId="6" applyNumberFormat="1" applyFont="1" applyBorder="1" applyAlignment="1">
      <alignment vertical="center"/>
    </xf>
    <xf numFmtId="167" fontId="15" fillId="0" borderId="40" xfId="6" applyNumberFormat="1" applyFont="1" applyBorder="1" applyAlignment="1">
      <alignment vertical="center"/>
    </xf>
    <xf numFmtId="0" fontId="18" fillId="0" borderId="40" xfId="4" applyFont="1" applyBorder="1" applyAlignment="1">
      <alignment vertical="center"/>
    </xf>
    <xf numFmtId="0" fontId="13" fillId="3" borderId="51" xfId="4" applyFont="1" applyFill="1" applyBorder="1" applyAlignment="1">
      <alignment horizontal="left" vertical="center"/>
    </xf>
    <xf numFmtId="167" fontId="18" fillId="0" borderId="64" xfId="6" applyNumberFormat="1" applyFont="1" applyBorder="1" applyAlignment="1">
      <alignment vertical="center"/>
    </xf>
    <xf numFmtId="167" fontId="18" fillId="0" borderId="65" xfId="6" applyNumberFormat="1" applyFont="1" applyBorder="1" applyAlignment="1">
      <alignment vertical="center"/>
    </xf>
    <xf numFmtId="167" fontId="18" fillId="0" borderId="66" xfId="6" applyNumberFormat="1" applyFont="1" applyBorder="1" applyAlignment="1">
      <alignment vertical="center"/>
    </xf>
    <xf numFmtId="167" fontId="15" fillId="0" borderId="52" xfId="6" applyNumberFormat="1" applyFont="1" applyBorder="1" applyAlignment="1">
      <alignment vertical="center"/>
    </xf>
    <xf numFmtId="0" fontId="13" fillId="4" borderId="45" xfId="4" applyFont="1" applyFill="1" applyBorder="1" applyAlignment="1">
      <alignment horizontal="left" vertical="center"/>
    </xf>
    <xf numFmtId="167" fontId="18" fillId="0" borderId="38" xfId="4" applyNumberFormat="1" applyFont="1" applyBorder="1" applyAlignment="1">
      <alignment vertical="center"/>
    </xf>
    <xf numFmtId="167" fontId="18" fillId="0" borderId="29" xfId="4" applyNumberFormat="1" applyFont="1" applyBorder="1" applyAlignment="1">
      <alignment vertical="center"/>
    </xf>
    <xf numFmtId="167" fontId="18" fillId="0" borderId="46" xfId="4" applyNumberFormat="1" applyFont="1" applyBorder="1" applyAlignment="1">
      <alignment vertical="center"/>
    </xf>
    <xf numFmtId="0" fontId="18" fillId="5" borderId="45" xfId="4" applyFont="1" applyFill="1" applyBorder="1" applyAlignment="1">
      <alignment vertical="center"/>
    </xf>
    <xf numFmtId="0" fontId="13" fillId="4" borderId="0" xfId="4" applyFont="1" applyFill="1" applyAlignment="1">
      <alignment horizontal="left" vertical="center"/>
    </xf>
    <xf numFmtId="167" fontId="18" fillId="0" borderId="0" xfId="4" applyNumberFormat="1" applyFont="1" applyAlignment="1">
      <alignment vertical="center"/>
    </xf>
    <xf numFmtId="167" fontId="15" fillId="0" borderId="0" xfId="4" applyNumberFormat="1" applyFont="1" applyAlignment="1">
      <alignment vertical="center"/>
    </xf>
    <xf numFmtId="0" fontId="18" fillId="5" borderId="0" xfId="4" applyFont="1" applyFill="1" applyAlignment="1">
      <alignment vertical="center"/>
    </xf>
    <xf numFmtId="0" fontId="11" fillId="4" borderId="2" xfId="4" applyFont="1" applyFill="1" applyBorder="1" applyAlignment="1">
      <alignment horizontal="center" vertical="center" wrapText="1"/>
    </xf>
    <xf numFmtId="0" fontId="13" fillId="4" borderId="3" xfId="4" applyFont="1" applyFill="1" applyBorder="1" applyAlignment="1">
      <alignment horizontal="center" vertical="center"/>
    </xf>
    <xf numFmtId="167" fontId="18" fillId="0" borderId="5" xfId="4" applyNumberFormat="1" applyFont="1" applyBorder="1" applyAlignment="1">
      <alignment vertical="center"/>
    </xf>
    <xf numFmtId="0" fontId="18" fillId="5" borderId="6" xfId="4" applyFont="1" applyFill="1" applyBorder="1" applyAlignment="1">
      <alignment vertical="center"/>
    </xf>
    <xf numFmtId="0" fontId="13" fillId="4" borderId="0" xfId="4" applyFont="1" applyFill="1" applyAlignment="1">
      <alignment horizontal="center" vertical="center"/>
    </xf>
    <xf numFmtId="0" fontId="14" fillId="9" borderId="45"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0" borderId="53" xfId="0" applyFont="1" applyBorder="1" applyAlignment="1">
      <alignment vertical="center" wrapText="1"/>
    </xf>
    <xf numFmtId="0" fontId="14" fillId="0" borderId="36" xfId="0" applyFont="1" applyBorder="1" applyAlignment="1">
      <alignment vertical="center" wrapText="1"/>
    </xf>
    <xf numFmtId="0" fontId="21" fillId="0" borderId="36"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4" fillId="0" borderId="0" xfId="0" applyFont="1" applyAlignment="1">
      <alignment vertical="center" wrapText="1"/>
    </xf>
    <xf numFmtId="0" fontId="15" fillId="5" borderId="7" xfId="0" applyFont="1" applyFill="1" applyBorder="1" applyAlignment="1">
      <alignment horizontal="left" vertical="center" wrapText="1"/>
    </xf>
    <xf numFmtId="0" fontId="14" fillId="0" borderId="0" xfId="0" applyFont="1" applyAlignment="1">
      <alignment horizontal="center" vertical="center"/>
    </xf>
    <xf numFmtId="0" fontId="11" fillId="5"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5" borderId="0" xfId="0" applyFont="1" applyFill="1" applyAlignment="1">
      <alignment horizontal="left" vertical="center" wrapText="1"/>
    </xf>
    <xf numFmtId="0" fontId="12" fillId="5" borderId="0" xfId="0" applyFont="1" applyFill="1"/>
    <xf numFmtId="0" fontId="18" fillId="0" borderId="0" xfId="0" applyFont="1" applyAlignment="1">
      <alignment vertical="center"/>
    </xf>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54" xfId="0" applyFont="1" applyBorder="1" applyAlignment="1">
      <alignment horizontal="center" vertical="center"/>
    </xf>
    <xf numFmtId="0" fontId="11" fillId="0" borderId="8" xfId="0" applyFont="1" applyBorder="1" applyAlignment="1">
      <alignment horizontal="center" vertical="center"/>
    </xf>
    <xf numFmtId="0" fontId="15" fillId="0" borderId="0" xfId="15" applyFont="1" applyAlignment="1">
      <alignment vertical="center"/>
    </xf>
    <xf numFmtId="0" fontId="12" fillId="2" borderId="33" xfId="9" applyFont="1" applyFill="1" applyBorder="1" applyAlignment="1">
      <alignment horizontal="center" vertical="center" wrapText="1"/>
    </xf>
    <xf numFmtId="0" fontId="12" fillId="2" borderId="16" xfId="9" applyFont="1" applyFill="1" applyBorder="1" applyAlignment="1">
      <alignment horizontal="center" vertical="center" wrapText="1"/>
    </xf>
    <xf numFmtId="0" fontId="12" fillId="2" borderId="17" xfId="9" applyFont="1" applyFill="1" applyBorder="1" applyAlignment="1">
      <alignment horizontal="center" vertical="center" wrapText="1"/>
    </xf>
    <xf numFmtId="14" fontId="15" fillId="0" borderId="15" xfId="15" applyNumberFormat="1" applyFont="1" applyBorder="1" applyAlignment="1">
      <alignment vertical="center"/>
    </xf>
    <xf numFmtId="0" fontId="15" fillId="0" borderId="8" xfId="15" applyFont="1" applyBorder="1" applyAlignment="1">
      <alignment vertical="center" wrapText="1"/>
    </xf>
    <xf numFmtId="0" fontId="12" fillId="0" borderId="8" xfId="29" applyFont="1" applyBorder="1" applyAlignment="1">
      <alignment horizontal="center" vertical="distributed"/>
    </xf>
    <xf numFmtId="0" fontId="15" fillId="0" borderId="8" xfId="15" applyFont="1" applyBorder="1" applyAlignment="1">
      <alignment vertical="center"/>
    </xf>
    <xf numFmtId="0" fontId="15" fillId="0" borderId="27" xfId="15" applyFont="1" applyBorder="1" applyAlignment="1">
      <alignment vertical="center"/>
    </xf>
    <xf numFmtId="0" fontId="15" fillId="0" borderId="1" xfId="15" applyFont="1" applyBorder="1" applyAlignment="1">
      <alignment horizontal="center" vertical="center"/>
    </xf>
    <xf numFmtId="0" fontId="15" fillId="0" borderId="2" xfId="15" applyFont="1" applyBorder="1" applyAlignment="1">
      <alignment horizontal="center" vertical="center"/>
    </xf>
    <xf numFmtId="0" fontId="15" fillId="0" borderId="3" xfId="15" applyFont="1" applyBorder="1" applyAlignment="1">
      <alignment horizontal="center" vertical="center"/>
    </xf>
    <xf numFmtId="14" fontId="15" fillId="0" borderId="11" xfId="15" applyNumberFormat="1" applyFont="1" applyBorder="1" applyAlignment="1">
      <alignment vertical="center"/>
    </xf>
    <xf numFmtId="0" fontId="15" fillId="0" borderId="7" xfId="15" applyFont="1" applyBorder="1" applyAlignment="1">
      <alignment vertical="center" wrapText="1"/>
    </xf>
    <xf numFmtId="0" fontId="12" fillId="0" borderId="7" xfId="29" applyFont="1" applyBorder="1" applyAlignment="1">
      <alignment horizontal="justify" vertical="center"/>
    </xf>
    <xf numFmtId="0" fontId="15" fillId="0" borderId="7" xfId="15" applyFont="1" applyBorder="1" applyAlignment="1">
      <alignment vertical="center"/>
    </xf>
    <xf numFmtId="0" fontId="15" fillId="0" borderId="21"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26" xfId="15" applyFont="1" applyBorder="1" applyAlignment="1">
      <alignment vertical="center"/>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30" xfId="15" applyFont="1" applyBorder="1" applyAlignment="1">
      <alignment horizontal="center" vertical="center"/>
    </xf>
    <xf numFmtId="49" fontId="28" fillId="8" borderId="0" xfId="29" applyNumberFormat="1" applyFont="1" applyFill="1" applyBorder="1" applyAlignment="1">
      <alignment vertical="center"/>
    </xf>
    <xf numFmtId="0" fontId="23" fillId="8" borderId="0" xfId="29" applyNumberFormat="1" applyFont="1" applyFill="1" applyBorder="1"/>
    <xf numFmtId="49" fontId="23" fillId="8"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5" borderId="7" xfId="0" applyFont="1" applyFill="1" applyBorder="1" applyProtection="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7" borderId="7" xfId="0" applyFont="1" applyFill="1" applyBorder="1" applyAlignment="1" applyProtection="1">
      <alignment horizontal="center" vertical="center" wrapText="1"/>
      <protection locked="0"/>
    </xf>
    <xf numFmtId="0" fontId="12" fillId="7" borderId="7" xfId="0" applyFont="1" applyFill="1" applyBorder="1" applyAlignment="1" applyProtection="1">
      <alignment vertical="center" wrapText="1"/>
      <protection locked="0"/>
    </xf>
    <xf numFmtId="0" fontId="15"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alignment vertical="center" wrapText="1"/>
      <protection locked="0"/>
    </xf>
    <xf numFmtId="0" fontId="20" fillId="5" borderId="7" xfId="0" applyFont="1" applyFill="1" applyBorder="1" applyAlignment="1" applyProtection="1">
      <alignment horizontal="center" vertical="center" wrapText="1"/>
      <protection locked="0"/>
    </xf>
    <xf numFmtId="0" fontId="15" fillId="7" borderId="7" xfId="0" applyFont="1" applyFill="1" applyBorder="1" applyAlignment="1" applyProtection="1">
      <alignment vertical="center" wrapText="1"/>
      <protection locked="0"/>
    </xf>
    <xf numFmtId="0" fontId="15" fillId="5" borderId="7" xfId="0" applyFont="1" applyFill="1" applyBorder="1" applyAlignment="1" applyProtection="1">
      <alignment vertical="center" wrapText="1"/>
      <protection locked="0"/>
    </xf>
    <xf numFmtId="0" fontId="15" fillId="5" borderId="31" xfId="0" applyFont="1" applyFill="1" applyBorder="1" applyAlignment="1">
      <alignment vertical="center" wrapText="1"/>
    </xf>
    <xf numFmtId="0" fontId="15" fillId="5" borderId="7" xfId="0" applyFont="1" applyFill="1" applyBorder="1" applyAlignment="1">
      <alignment vertical="center" wrapText="1"/>
    </xf>
    <xf numFmtId="0" fontId="15" fillId="7"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2" fillId="5" borderId="7" xfId="0" applyFont="1" applyFill="1" applyBorder="1" applyAlignment="1">
      <alignment horizontal="left" vertical="center" wrapText="1"/>
    </xf>
    <xf numFmtId="0" fontId="15" fillId="5" borderId="0" xfId="0" applyFont="1" applyFill="1" applyAlignment="1" applyProtection="1">
      <alignment vertical="center" wrapText="1"/>
      <protection locked="0"/>
    </xf>
    <xf numFmtId="0" fontId="12" fillId="5" borderId="0" xfId="0" applyFont="1" applyFill="1" applyAlignment="1">
      <alignment horizontal="left" vertical="center" wrapText="1"/>
    </xf>
    <xf numFmtId="0" fontId="15" fillId="5" borderId="0" xfId="0" applyFont="1" applyFill="1" applyAlignment="1" applyProtection="1">
      <alignment horizontal="left" vertical="center" wrapText="1"/>
      <protection locked="0"/>
    </xf>
    <xf numFmtId="0" fontId="15" fillId="5" borderId="0" xfId="0" applyFont="1" applyFill="1" applyAlignment="1" applyProtection="1">
      <alignment horizontal="center" vertical="center" wrapText="1"/>
      <protection locked="0"/>
    </xf>
    <xf numFmtId="0" fontId="12" fillId="5" borderId="0" xfId="0" applyFont="1" applyFill="1" applyAlignment="1" applyProtection="1">
      <alignment vertical="center" wrapText="1"/>
      <protection locked="0"/>
    </xf>
    <xf numFmtId="16" fontId="12" fillId="0" borderId="0" xfId="0" applyNumberFormat="1" applyFont="1" applyProtection="1">
      <protection locked="0"/>
    </xf>
    <xf numFmtId="0" fontId="18" fillId="5" borderId="7" xfId="0" applyFont="1" applyFill="1" applyBorder="1" applyAlignment="1">
      <alignment horizontal="left" vertical="center" wrapText="1"/>
    </xf>
    <xf numFmtId="0" fontId="15" fillId="2" borderId="7" xfId="0" applyFont="1" applyFill="1" applyBorder="1" applyAlignment="1" applyProtection="1">
      <alignment vertical="center" wrapText="1"/>
      <protection locked="0"/>
    </xf>
    <xf numFmtId="0" fontId="12" fillId="0" borderId="7" xfId="0" applyFont="1" applyBorder="1" applyAlignment="1">
      <alignment vertical="center"/>
    </xf>
    <xf numFmtId="0" fontId="12" fillId="5" borderId="7" xfId="0" applyFont="1" applyFill="1" applyBorder="1" applyAlignment="1">
      <alignment vertical="center" wrapText="1"/>
    </xf>
    <xf numFmtId="0" fontId="12" fillId="0" borderId="0" xfId="0" applyFont="1" applyAlignment="1">
      <alignment horizontal="center" vertical="center"/>
    </xf>
    <xf numFmtId="0" fontId="15" fillId="0" borderId="7" xfId="0" applyFont="1" applyBorder="1" applyAlignment="1">
      <alignment horizontal="center" vertical="center"/>
    </xf>
    <xf numFmtId="0" fontId="11" fillId="0" borderId="11" xfId="0" applyFont="1" applyBorder="1" applyAlignment="1">
      <alignment horizontal="center" vertical="distributed"/>
    </xf>
    <xf numFmtId="0" fontId="11" fillId="0" borderId="14" xfId="0" applyFont="1" applyBorder="1" applyAlignment="1">
      <alignment horizontal="center" vertical="distributed"/>
    </xf>
    <xf numFmtId="0" fontId="11" fillId="0" borderId="7" xfId="0" applyFont="1" applyBorder="1" applyAlignment="1">
      <alignment horizontal="center" vertical="center" wrapText="1"/>
    </xf>
    <xf numFmtId="0" fontId="15" fillId="0" borderId="8" xfId="0" applyFont="1" applyBorder="1" applyAlignment="1">
      <alignment horizontal="center" vertical="center"/>
    </xf>
    <xf numFmtId="3" fontId="14" fillId="0" borderId="36" xfId="0" applyNumberFormat="1" applyFont="1" applyBorder="1" applyAlignment="1">
      <alignment vertical="center" wrapText="1"/>
    </xf>
    <xf numFmtId="0" fontId="30" fillId="0" borderId="36" xfId="0" applyFont="1" applyBorder="1" applyAlignment="1">
      <alignment horizontal="center" vertical="center" wrapText="1"/>
    </xf>
    <xf numFmtId="0" fontId="18" fillId="0" borderId="52" xfId="4" applyFont="1" applyBorder="1" applyAlignment="1">
      <alignment vertical="center" wrapText="1"/>
    </xf>
    <xf numFmtId="0" fontId="20" fillId="0" borderId="27" xfId="0" applyFont="1" applyBorder="1" applyAlignment="1">
      <alignment horizontal="center" vertical="center"/>
    </xf>
    <xf numFmtId="0" fontId="20" fillId="0" borderId="21" xfId="0" applyFont="1" applyBorder="1" applyAlignment="1">
      <alignment horizontal="center" vertical="center"/>
    </xf>
    <xf numFmtId="0" fontId="12" fillId="0" borderId="0" xfId="0" applyFont="1" applyAlignment="1">
      <alignment horizontal="center"/>
    </xf>
    <xf numFmtId="3" fontId="14" fillId="0" borderId="0" xfId="0" applyNumberFormat="1" applyFont="1" applyAlignment="1">
      <alignment horizontal="center"/>
    </xf>
    <xf numFmtId="0" fontId="18" fillId="0" borderId="0" xfId="0" applyFont="1" applyAlignment="1">
      <alignment horizontal="center" vertical="center"/>
    </xf>
    <xf numFmtId="0" fontId="12" fillId="11" borderId="0" xfId="0" applyFont="1" applyFill="1" applyAlignment="1">
      <alignment horizontal="center"/>
    </xf>
    <xf numFmtId="0" fontId="15" fillId="0" borderId="0" xfId="0" applyFont="1" applyProtection="1">
      <protection locked="0"/>
    </xf>
    <xf numFmtId="0" fontId="14" fillId="2" borderId="68" xfId="0" applyFont="1" applyFill="1" applyBorder="1" applyAlignment="1">
      <alignment horizontal="center" vertical="center" wrapText="1"/>
    </xf>
    <xf numFmtId="0" fontId="11" fillId="2" borderId="68" xfId="1" applyFont="1" applyFill="1" applyBorder="1" applyAlignment="1" applyProtection="1">
      <alignment horizontal="center" vertical="center" wrapText="1"/>
      <protection locked="0"/>
    </xf>
    <xf numFmtId="0" fontId="15" fillId="10" borderId="68" xfId="0" applyFont="1" applyFill="1" applyBorder="1" applyAlignment="1">
      <alignment vertical="center" wrapText="1"/>
    </xf>
    <xf numFmtId="0" fontId="15" fillId="10" borderId="68" xfId="0" applyFont="1" applyFill="1" applyBorder="1" applyAlignment="1">
      <alignment horizontal="left" vertical="center" wrapText="1"/>
    </xf>
    <xf numFmtId="0" fontId="12" fillId="10" borderId="68" xfId="0" applyFont="1" applyFill="1" applyBorder="1" applyAlignment="1">
      <alignment vertical="center" wrapText="1"/>
    </xf>
    <xf numFmtId="1" fontId="15" fillId="10" borderId="68" xfId="0" applyNumberFormat="1" applyFont="1" applyFill="1" applyBorder="1" applyAlignment="1">
      <alignment horizontal="center" vertical="center" shrinkToFit="1"/>
    </xf>
    <xf numFmtId="0" fontId="15" fillId="10" borderId="68" xfId="0" applyFont="1" applyFill="1" applyBorder="1" applyAlignment="1">
      <alignment horizontal="center" vertical="center" wrapText="1"/>
    </xf>
    <xf numFmtId="0" fontId="13" fillId="10" borderId="68" xfId="0" applyFont="1" applyFill="1" applyBorder="1" applyAlignment="1">
      <alignment horizontal="center" vertical="center" wrapText="1"/>
    </xf>
    <xf numFmtId="0" fontId="12" fillId="0" borderId="68" xfId="0" applyFont="1" applyBorder="1" applyAlignment="1" applyProtection="1">
      <alignment horizontal="left" vertical="center"/>
      <protection locked="0"/>
    </xf>
    <xf numFmtId="0" fontId="18" fillId="10" borderId="68" xfId="0" applyFont="1" applyFill="1" applyBorder="1" applyAlignment="1">
      <alignment horizontal="center" vertical="top" wrapText="1"/>
    </xf>
    <xf numFmtId="0" fontId="11" fillId="10" borderId="68" xfId="0" applyFont="1" applyFill="1" applyBorder="1" applyAlignment="1">
      <alignment horizontal="center" vertical="center" wrapText="1"/>
    </xf>
    <xf numFmtId="0" fontId="15" fillId="0" borderId="68" xfId="0" applyFont="1" applyBorder="1" applyAlignment="1" applyProtection="1">
      <alignment horizontal="left" vertical="center"/>
      <protection locked="0"/>
    </xf>
    <xf numFmtId="0" fontId="12" fillId="10" borderId="68" xfId="0" applyFont="1" applyFill="1" applyBorder="1" applyAlignment="1">
      <alignment horizontal="center" vertical="top" wrapText="1"/>
    </xf>
    <xf numFmtId="0" fontId="11" fillId="10" borderId="68" xfId="0" applyFont="1" applyFill="1" applyBorder="1" applyAlignment="1">
      <alignment horizontal="left" vertical="center" wrapText="1"/>
    </xf>
    <xf numFmtId="1" fontId="18" fillId="10" borderId="68" xfId="0" applyNumberFormat="1" applyFont="1" applyFill="1" applyBorder="1" applyAlignment="1">
      <alignment horizontal="center" vertical="center" shrinkToFit="1"/>
    </xf>
    <xf numFmtId="0" fontId="12" fillId="10" borderId="68" xfId="0" applyFont="1" applyFill="1" applyBorder="1" applyAlignment="1">
      <alignment horizontal="center" vertical="center" wrapText="1"/>
    </xf>
    <xf numFmtId="0" fontId="12" fillId="0" borderId="68"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protection locked="0"/>
    </xf>
    <xf numFmtId="0" fontId="15" fillId="0" borderId="68" xfId="0" applyFont="1" applyBorder="1" applyAlignment="1" applyProtection="1">
      <alignment horizontal="center" vertical="center" wrapText="1"/>
      <protection locked="0"/>
    </xf>
    <xf numFmtId="0" fontId="15" fillId="0" borderId="68" xfId="0" applyFont="1" applyBorder="1" applyAlignment="1" applyProtection="1">
      <alignment horizontal="center" vertical="center"/>
      <protection locked="0"/>
    </xf>
    <xf numFmtId="17" fontId="12" fillId="0" borderId="68" xfId="0" quotePrefix="1" applyNumberFormat="1"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32" fillId="0" borderId="68" xfId="0" applyFont="1" applyBorder="1" applyAlignment="1" applyProtection="1">
      <alignment horizontal="center" vertical="center" wrapText="1"/>
      <protection locked="0"/>
    </xf>
    <xf numFmtId="0" fontId="12" fillId="0" borderId="68" xfId="0" applyFont="1" applyBorder="1" applyAlignment="1" applyProtection="1">
      <alignment horizontal="center"/>
      <protection locked="0"/>
    </xf>
    <xf numFmtId="0" fontId="12" fillId="0" borderId="68" xfId="0" applyFont="1" applyBorder="1" applyAlignment="1" applyProtection="1">
      <alignment horizontal="center" wrapText="1"/>
      <protection locked="0"/>
    </xf>
    <xf numFmtId="0" fontId="11" fillId="2" borderId="68" xfId="0" applyFont="1" applyFill="1" applyBorder="1" applyAlignment="1">
      <alignment horizontal="center" vertical="center" wrapText="1"/>
    </xf>
    <xf numFmtId="0" fontId="15" fillId="2" borderId="68" xfId="1"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8" fillId="0" borderId="68" xfId="0" applyFont="1" applyBorder="1" applyAlignment="1">
      <alignment horizontal="center" vertical="center" wrapText="1"/>
    </xf>
    <xf numFmtId="0" fontId="12" fillId="0" borderId="68" xfId="0" applyFont="1" applyBorder="1" applyAlignment="1">
      <alignment horizontal="center" vertical="center" wrapText="1"/>
    </xf>
    <xf numFmtId="0" fontId="15" fillId="0" borderId="68" xfId="0" applyFont="1" applyBorder="1" applyAlignment="1">
      <alignment horizontal="center" vertical="center" wrapText="1"/>
    </xf>
    <xf numFmtId="3" fontId="15" fillId="5" borderId="68" xfId="0" applyNumberFormat="1" applyFont="1" applyFill="1" applyBorder="1" applyAlignment="1">
      <alignment horizontal="center" vertical="center" wrapText="1"/>
    </xf>
    <xf numFmtId="0" fontId="15" fillId="5" borderId="68" xfId="0" applyFont="1" applyFill="1" applyBorder="1" applyAlignment="1">
      <alignment horizontal="center" vertical="center" wrapText="1"/>
    </xf>
    <xf numFmtId="3" fontId="15" fillId="10" borderId="68" xfId="0" applyNumberFormat="1" applyFont="1" applyFill="1" applyBorder="1" applyAlignment="1">
      <alignment horizontal="center" vertical="center" wrapText="1"/>
    </xf>
    <xf numFmtId="0" fontId="15" fillId="5" borderId="68" xfId="0" applyFont="1" applyFill="1" applyBorder="1" applyAlignment="1">
      <alignment horizontal="center" vertical="center"/>
    </xf>
    <xf numFmtId="0" fontId="15" fillId="10" borderId="68" xfId="0" applyFont="1" applyFill="1" applyBorder="1" applyAlignment="1">
      <alignment horizontal="center" vertical="center"/>
    </xf>
    <xf numFmtId="3" fontId="15" fillId="0" borderId="68" xfId="0" applyNumberFormat="1" applyFont="1" applyBorder="1" applyAlignment="1">
      <alignment horizontal="center" vertical="center" wrapText="1"/>
    </xf>
    <xf numFmtId="3" fontId="15" fillId="12" borderId="68" xfId="0" applyNumberFormat="1" applyFont="1" applyFill="1" applyBorder="1" applyAlignment="1">
      <alignment horizontal="center" vertical="center" wrapText="1"/>
    </xf>
    <xf numFmtId="0" fontId="15" fillId="12" borderId="68" xfId="0" applyFont="1" applyFill="1" applyBorder="1" applyAlignment="1">
      <alignment horizontal="center" vertical="center" wrapText="1"/>
    </xf>
    <xf numFmtId="0" fontId="12" fillId="0" borderId="68" xfId="0" applyFont="1" applyBorder="1" applyAlignment="1">
      <alignment horizontal="center"/>
    </xf>
    <xf numFmtId="0" fontId="12" fillId="2" borderId="19" xfId="0" applyFont="1" applyFill="1" applyBorder="1" applyAlignment="1">
      <alignment horizontal="center" vertical="center" wrapText="1"/>
    </xf>
    <xf numFmtId="0" fontId="15" fillId="0" borderId="69" xfId="0" applyFont="1" applyBorder="1" applyAlignment="1">
      <alignment horizontal="center" vertical="center" wrapText="1"/>
    </xf>
    <xf numFmtId="0" fontId="15" fillId="0" borderId="40" xfId="0" applyFont="1" applyBorder="1" applyAlignment="1">
      <alignment horizontal="center" vertical="center" wrapText="1"/>
    </xf>
    <xf numFmtId="14" fontId="15" fillId="0" borderId="68" xfId="0" applyNumberFormat="1" applyFont="1" applyBorder="1" applyAlignment="1">
      <alignment horizontal="center" vertical="center" wrapText="1"/>
    </xf>
    <xf numFmtId="0" fontId="34" fillId="0" borderId="68" xfId="0" applyFont="1" applyBorder="1" applyAlignment="1">
      <alignment horizontal="center"/>
    </xf>
    <xf numFmtId="0" fontId="31" fillId="0" borderId="68" xfId="0" applyFont="1" applyBorder="1" applyAlignment="1">
      <alignment horizontal="center" vertical="center" wrapText="1"/>
    </xf>
    <xf numFmtId="0" fontId="11" fillId="2" borderId="68" xfId="1" applyFont="1" applyFill="1" applyBorder="1" applyAlignment="1">
      <alignment horizontal="center" vertical="center" wrapText="1"/>
    </xf>
    <xf numFmtId="0" fontId="14" fillId="0" borderId="0" xfId="0" applyFont="1"/>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5" fillId="0" borderId="26" xfId="7" applyBorder="1" applyAlignment="1">
      <alignment horizontal="center" vertical="center" wrapText="1"/>
    </xf>
    <xf numFmtId="0" fontId="16" fillId="0" borderId="55" xfId="7" applyFont="1" applyBorder="1" applyAlignment="1">
      <alignment horizontal="center" vertical="center" wrapText="1"/>
    </xf>
    <xf numFmtId="0" fontId="16" fillId="0" borderId="67"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6" fillId="0" borderId="7" xfId="7" applyFont="1" applyBorder="1" applyAlignment="1">
      <alignment horizontal="center" vertical="center" wrapText="1"/>
    </xf>
    <xf numFmtId="0" fontId="13" fillId="4" borderId="1" xfId="4" applyFont="1" applyFill="1" applyBorder="1" applyAlignment="1">
      <alignment horizontal="center" vertical="center"/>
    </xf>
    <xf numFmtId="0" fontId="13" fillId="4"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3" xfId="4" applyFont="1" applyBorder="1"/>
    <xf numFmtId="0" fontId="18" fillId="0" borderId="35" xfId="4" applyFont="1" applyBorder="1" applyAlignment="1">
      <alignment horizontal="left" vertical="center"/>
    </xf>
    <xf numFmtId="0" fontId="13" fillId="0" borderId="35" xfId="4" applyFont="1" applyBorder="1" applyAlignment="1">
      <alignment horizontal="left" vertical="center"/>
    </xf>
    <xf numFmtId="0" fontId="14" fillId="0" borderId="35" xfId="0" applyFont="1" applyBorder="1" applyAlignment="1">
      <alignment horizontal="left" vertical="center"/>
    </xf>
    <xf numFmtId="0" fontId="12" fillId="0" borderId="35"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5" fillId="10" borderId="68" xfId="0" applyFont="1" applyFill="1" applyBorder="1" applyAlignment="1">
      <alignment horizontal="left" vertical="center" wrapText="1"/>
    </xf>
    <xf numFmtId="0" fontId="18" fillId="10" borderId="68" xfId="0" applyFont="1" applyFill="1" applyBorder="1" applyAlignment="1">
      <alignment horizontal="left" vertical="center" wrapText="1"/>
    </xf>
    <xf numFmtId="0" fontId="11" fillId="2" borderId="68" xfId="1" applyFont="1" applyFill="1" applyBorder="1" applyAlignment="1" applyProtection="1">
      <alignment horizontal="center" vertical="center" wrapText="1"/>
      <protection locked="0"/>
    </xf>
    <xf numFmtId="0" fontId="14" fillId="2" borderId="68" xfId="0" applyFont="1" applyFill="1" applyBorder="1" applyAlignment="1">
      <alignment horizontal="center" vertical="center"/>
    </xf>
    <xf numFmtId="0" fontId="14" fillId="2" borderId="68" xfId="0" applyFont="1" applyFill="1" applyBorder="1" applyAlignment="1">
      <alignment vertical="center" wrapText="1"/>
    </xf>
    <xf numFmtId="0" fontId="14" fillId="2" borderId="68" xfId="0" applyFont="1" applyFill="1" applyBorder="1" applyAlignment="1">
      <alignment horizontal="center" vertical="center" wrapText="1"/>
    </xf>
    <xf numFmtId="0" fontId="15" fillId="10" borderId="68" xfId="0" applyFont="1" applyFill="1" applyBorder="1" applyAlignment="1">
      <alignment vertical="center" wrapText="1"/>
    </xf>
    <xf numFmtId="0" fontId="11" fillId="10" borderId="68" xfId="0" applyFont="1" applyFill="1" applyBorder="1" applyAlignment="1">
      <alignment horizontal="left" vertical="center" wrapText="1"/>
    </xf>
    <xf numFmtId="0" fontId="14" fillId="0" borderId="0" xfId="0" applyFont="1" applyAlignment="1" applyProtection="1">
      <alignment horizontal="left" vertical="center"/>
      <protection locked="0"/>
    </xf>
    <xf numFmtId="0" fontId="14" fillId="2" borderId="68" xfId="0"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68" xfId="1" applyFont="1" applyFill="1" applyBorder="1" applyAlignment="1" applyProtection="1">
      <alignment horizontal="center" vertical="center" wrapText="1"/>
      <protection locked="0"/>
    </xf>
    <xf numFmtId="0" fontId="11" fillId="2" borderId="70"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68" xfId="1"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4" fillId="0" borderId="0" xfId="0" applyFont="1" applyAlignment="1">
      <alignment horizontal="left" vertical="center" wrapText="1"/>
    </xf>
    <xf numFmtId="0" fontId="15" fillId="5" borderId="0" xfId="0" applyFont="1" applyFill="1" applyAlignment="1">
      <alignment horizontal="left" vertical="center" wrapText="1"/>
    </xf>
    <xf numFmtId="0" fontId="11" fillId="5" borderId="0" xfId="0" applyFont="1" applyFill="1" applyAlignment="1">
      <alignment horizontal="left" vertical="center"/>
    </xf>
    <xf numFmtId="0" fontId="11" fillId="2" borderId="68" xfId="0" applyFont="1" applyFill="1" applyBorder="1" applyAlignment="1">
      <alignment horizontal="center" vertical="center"/>
    </xf>
    <xf numFmtId="0" fontId="19" fillId="2" borderId="68" xfId="1"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52" xfId="0" applyFont="1" applyFill="1" applyBorder="1" applyAlignment="1">
      <alignment horizontal="center" vertical="center" wrapText="1"/>
    </xf>
    <xf numFmtId="49" fontId="15" fillId="8" borderId="0" xfId="29" applyNumberFormat="1" applyFont="1" applyFill="1" applyBorder="1" applyAlignment="1">
      <alignment horizontal="left" vertical="center" wrapText="1"/>
    </xf>
    <xf numFmtId="0" fontId="18" fillId="6" borderId="13" xfId="15" applyFont="1" applyFill="1" applyBorder="1" applyAlignment="1">
      <alignment horizontal="center" vertical="center" wrapText="1"/>
    </xf>
    <xf numFmtId="0" fontId="18" fillId="6" borderId="23" xfId="15" applyFont="1" applyFill="1" applyBorder="1" applyAlignment="1">
      <alignment horizontal="center" vertical="center" wrapText="1"/>
    </xf>
    <xf numFmtId="49" fontId="11" fillId="8" borderId="0" xfId="29" applyNumberFormat="1" applyFont="1" applyFill="1" applyBorder="1" applyAlignment="1">
      <alignment horizontal="left" vertical="center"/>
    </xf>
    <xf numFmtId="49" fontId="27" fillId="8"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5" fillId="2" borderId="29"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2" fillId="0" borderId="0" xfId="4" applyFont="1" applyAlignment="1" applyProtection="1">
      <alignment horizontal="left" vertical="center" wrapText="1"/>
      <protection locked="0"/>
    </xf>
    <xf numFmtId="0" fontId="12" fillId="5" borderId="7" xfId="0" applyFont="1" applyFill="1" applyBorder="1" applyAlignment="1" applyProtection="1">
      <alignment horizontal="left" vertical="center"/>
      <protection locked="0"/>
    </xf>
    <xf numFmtId="0" fontId="12" fillId="0" borderId="0" xfId="0" applyFont="1" applyAlignment="1" applyProtection="1">
      <alignment horizontal="left" vertical="center" wrapText="1"/>
      <protection locked="0"/>
    </xf>
    <xf numFmtId="0" fontId="13" fillId="2" borderId="7" xfId="0" applyFont="1" applyFill="1" applyBorder="1" applyAlignment="1" applyProtection="1">
      <alignment horizontal="center" vertical="center" wrapText="1"/>
      <protection locked="0"/>
    </xf>
    <xf numFmtId="0" fontId="11" fillId="13" borderId="4" xfId="0" applyFont="1" applyFill="1" applyBorder="1" applyAlignment="1">
      <alignment vertical="center" wrapText="1"/>
    </xf>
    <xf numFmtId="0" fontId="11" fillId="13" borderId="5" xfId="0" applyFont="1" applyFill="1" applyBorder="1" applyAlignment="1">
      <alignment horizontal="center" vertical="center" wrapText="1"/>
    </xf>
    <xf numFmtId="0" fontId="11" fillId="13" borderId="26"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1" fillId="0" borderId="17" xfId="0" applyFont="1" applyBorder="1" applyAlignment="1">
      <alignment horizontal="center" vertical="center"/>
    </xf>
    <xf numFmtId="0" fontId="11" fillId="13" borderId="49" xfId="0" applyFont="1" applyFill="1" applyBorder="1" applyAlignment="1">
      <alignment horizontal="center" vertical="center" wrapText="1"/>
    </xf>
    <xf numFmtId="0" fontId="11" fillId="13" borderId="72" xfId="0" applyFont="1" applyFill="1" applyBorder="1" applyAlignment="1">
      <alignment horizontal="center" vertical="center" wrapText="1"/>
    </xf>
    <xf numFmtId="0" fontId="13" fillId="14" borderId="73" xfId="0" applyFont="1" applyFill="1" applyBorder="1" applyAlignment="1">
      <alignment horizontal="left" vertical="center"/>
    </xf>
    <xf numFmtId="0" fontId="13" fillId="14" borderId="18" xfId="0" applyFont="1" applyFill="1" applyBorder="1" applyAlignment="1">
      <alignment horizontal="left" vertical="center"/>
    </xf>
    <xf numFmtId="0" fontId="13" fillId="14" borderId="33" xfId="0" applyFont="1" applyFill="1" applyBorder="1" applyAlignment="1">
      <alignment horizontal="left" vertical="center"/>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6C4EDDF9-5EFA-4267-8BCA-D73D0979E767}"/>
    <cellStyle name="Millares 3" xfId="41" xr:uid="{93F0B095-6A93-4932-96F4-DDAC57A9302A}"/>
    <cellStyle name="Moneda" xfId="6" builtinId="4"/>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ndacionteatroamil-my.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ndacionteatroamil-my.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ndacionteatroamil-my.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undacionteatroamil-my.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21"/>
  <sheetViews>
    <sheetView showGridLines="0" zoomScale="89" zoomScaleNormal="89" workbookViewId="0">
      <selection activeCell="D27" sqref="D27"/>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232" t="s">
        <v>0</v>
      </c>
      <c r="C1" s="232"/>
      <c r="D1" s="232"/>
      <c r="E1" s="232"/>
    </row>
    <row r="2" spans="2:5" ht="28.5" customHeight="1" thickBot="1" x14ac:dyDescent="0.2">
      <c r="B2" s="9" t="s">
        <v>1</v>
      </c>
    </row>
    <row r="3" spans="2:5" ht="29.25" customHeight="1" x14ac:dyDescent="0.15">
      <c r="B3" s="2" t="s">
        <v>2</v>
      </c>
      <c r="C3" s="233" t="s">
        <v>3</v>
      </c>
      <c r="D3" s="233"/>
      <c r="E3" s="234"/>
    </row>
    <row r="4" spans="2:5" ht="29.25" customHeight="1" thickBot="1" x14ac:dyDescent="0.2">
      <c r="B4" s="4" t="s">
        <v>4</v>
      </c>
      <c r="C4" s="235"/>
      <c r="D4" s="235"/>
      <c r="E4" s="236"/>
    </row>
    <row r="5" spans="2:5" ht="12.75" customHeight="1" thickBot="1" x14ac:dyDescent="0.2"/>
    <row r="6" spans="2:5" ht="29.25" customHeight="1" x14ac:dyDescent="0.15">
      <c r="B6" s="5" t="s">
        <v>5</v>
      </c>
      <c r="C6" s="233" t="s">
        <v>6</v>
      </c>
      <c r="D6" s="233"/>
      <c r="E6" s="234"/>
    </row>
    <row r="7" spans="2:5" ht="29.25" customHeight="1" x14ac:dyDescent="0.15">
      <c r="B7" s="3" t="s">
        <v>7</v>
      </c>
      <c r="C7" s="240" t="s">
        <v>8</v>
      </c>
      <c r="D7" s="240"/>
      <c r="E7" s="241"/>
    </row>
    <row r="8" spans="2:5" ht="29.25" customHeight="1" x14ac:dyDescent="0.15">
      <c r="B8" s="3" t="s">
        <v>9</v>
      </c>
      <c r="C8" s="240" t="s">
        <v>10</v>
      </c>
      <c r="D8" s="240"/>
      <c r="E8" s="241"/>
    </row>
    <row r="9" spans="2:5" ht="29.25" customHeight="1" x14ac:dyDescent="0.15">
      <c r="B9" s="3" t="s">
        <v>11</v>
      </c>
      <c r="C9" s="240" t="s">
        <v>12</v>
      </c>
      <c r="D9" s="240"/>
      <c r="E9" s="241"/>
    </row>
    <row r="10" spans="2:5" ht="30" customHeight="1" x14ac:dyDescent="0.15">
      <c r="B10" s="3" t="s">
        <v>13</v>
      </c>
      <c r="C10" s="240" t="s">
        <v>14</v>
      </c>
      <c r="D10" s="240"/>
      <c r="E10" s="241"/>
    </row>
    <row r="11" spans="2:5" ht="29.25" customHeight="1" x14ac:dyDescent="0.15">
      <c r="B11" s="3" t="s">
        <v>15</v>
      </c>
      <c r="C11" s="240" t="s">
        <v>16</v>
      </c>
      <c r="D11" s="240"/>
      <c r="E11" s="241"/>
    </row>
    <row r="12" spans="2:5" ht="29.25" customHeight="1" x14ac:dyDescent="0.15">
      <c r="B12" s="3" t="s">
        <v>17</v>
      </c>
      <c r="C12" s="242" t="s">
        <v>18</v>
      </c>
      <c r="D12" s="240"/>
      <c r="E12" s="241"/>
    </row>
    <row r="13" spans="2:5" ht="29.25" customHeight="1" thickBot="1" x14ac:dyDescent="0.2">
      <c r="B13" s="4" t="s">
        <v>19</v>
      </c>
      <c r="C13" s="237" t="s">
        <v>20</v>
      </c>
      <c r="D13" s="238"/>
      <c r="E13" s="239"/>
    </row>
    <row r="17" spans="2:5" x14ac:dyDescent="0.15">
      <c r="B17" s="6" t="s">
        <v>2</v>
      </c>
      <c r="C17" s="7"/>
      <c r="D17" s="7"/>
      <c r="E17" s="7"/>
    </row>
    <row r="18" spans="2:5" x14ac:dyDescent="0.15">
      <c r="B18" s="8" t="s">
        <v>3</v>
      </c>
      <c r="C18" s="9"/>
      <c r="D18" s="9"/>
      <c r="E18" s="9"/>
    </row>
    <row r="19" spans="2:5" ht="22.5" x14ac:dyDescent="0.15">
      <c r="B19" s="8" t="s">
        <v>21</v>
      </c>
      <c r="C19" s="9"/>
      <c r="D19" s="9"/>
      <c r="E19" s="9"/>
    </row>
    <row r="20" spans="2:5" ht="33.75" x14ac:dyDescent="0.15">
      <c r="B20" s="8" t="s">
        <v>22</v>
      </c>
    </row>
    <row r="21" spans="2:5" x14ac:dyDescent="0.15">
      <c r="B21" s="8"/>
    </row>
  </sheetData>
  <sheetProtection algorithmName="SHA-512" hashValue="B5+4A8F54UvMjicdUR4osasnju2HUReYu6yWsWZBmn67TZiouFUJQVcvX5VA+7CCaGncqRc9z/EDCtDWnV1NQw==" saltValue="sbuRkFMnJQKUt+0apiwUKg==" spinCount="100000" sheet="1" formatCells="0" formatColumns="0" formatRows="0" insertColumns="0" insertRows="0" insertHyperlinks="0" deleteColumns="0" deleteRows="0"/>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F63DA12C-AA74-471D-8886-6D544D534DA8}">
      <formula1>$B$18:$B$21</formula1>
    </dataValidation>
  </dataValidations>
  <hyperlinks>
    <hyperlink ref="C13" r:id="rId1" xr:uid="{D223FC3F-0FB9-4A8A-9A6B-DE174A3C7E3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topLeftCell="A55" zoomScale="91" zoomScaleNormal="91" workbookViewId="0">
      <selection activeCell="B81" sqref="B81"/>
    </sheetView>
  </sheetViews>
  <sheetFormatPr baseColWidth="10" defaultColWidth="17.28515625" defaultRowHeight="15" customHeight="1" x14ac:dyDescent="0.15"/>
  <cols>
    <col min="1" max="1" width="3.28515625" style="12" customWidth="1"/>
    <col min="2" max="2" width="64.85546875" style="12" customWidth="1"/>
    <col min="3" max="3" width="17.85546875" style="12" customWidth="1"/>
    <col min="4" max="4" width="18.28515625" style="12" customWidth="1"/>
    <col min="5" max="14" width="16.28515625" style="12" customWidth="1"/>
    <col min="15" max="15" width="18.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245" t="s">
        <v>23</v>
      </c>
      <c r="C1" s="246"/>
      <c r="D1" s="246"/>
      <c r="E1" s="246"/>
      <c r="F1" s="246"/>
      <c r="G1" s="246"/>
      <c r="H1" s="246"/>
      <c r="I1" s="246"/>
      <c r="J1" s="246"/>
      <c r="K1" s="246"/>
      <c r="L1" s="246"/>
      <c r="M1" s="246"/>
      <c r="N1" s="246"/>
      <c r="O1" s="246"/>
      <c r="P1" s="246"/>
      <c r="Q1" s="11"/>
      <c r="R1" s="11"/>
      <c r="S1" s="11"/>
      <c r="T1" s="11"/>
      <c r="U1" s="11"/>
      <c r="V1" s="11"/>
      <c r="W1" s="11"/>
      <c r="X1" s="11"/>
      <c r="Y1" s="11"/>
      <c r="Z1" s="11"/>
      <c r="AA1" s="11"/>
    </row>
    <row r="2" spans="1:27" ht="22.5" customHeight="1" thickBot="1" x14ac:dyDescent="0.2">
      <c r="A2" s="10"/>
      <c r="B2" s="250" t="s">
        <v>24</v>
      </c>
      <c r="C2" s="251"/>
      <c r="D2" s="251"/>
      <c r="E2" s="251"/>
      <c r="F2" s="251"/>
      <c r="G2" s="251"/>
      <c r="H2" s="251"/>
      <c r="I2" s="251"/>
      <c r="J2" s="251"/>
      <c r="K2" s="251"/>
      <c r="L2" s="251"/>
      <c r="M2" s="251"/>
      <c r="N2" s="251"/>
      <c r="O2" s="251"/>
      <c r="P2" s="251"/>
      <c r="Q2" s="11"/>
      <c r="R2" s="11"/>
      <c r="S2" s="11"/>
      <c r="T2" s="11"/>
      <c r="U2" s="11"/>
      <c r="V2" s="11"/>
      <c r="W2" s="11"/>
      <c r="X2" s="11"/>
      <c r="Y2" s="11"/>
      <c r="Z2" s="11"/>
      <c r="AA2" s="11"/>
    </row>
    <row r="3" spans="1:27" ht="19.7" customHeight="1" thickBot="1" x14ac:dyDescent="0.2">
      <c r="A3" s="10"/>
      <c r="B3" s="247" t="s">
        <v>25</v>
      </c>
      <c r="C3" s="248"/>
      <c r="D3" s="248"/>
      <c r="E3" s="248"/>
      <c r="F3" s="248"/>
      <c r="G3" s="248"/>
      <c r="H3" s="248"/>
      <c r="I3" s="248"/>
      <c r="J3" s="248"/>
      <c r="K3" s="248"/>
      <c r="L3" s="248"/>
      <c r="M3" s="248"/>
      <c r="N3" s="248"/>
      <c r="O3" s="248"/>
      <c r="P3" s="249"/>
      <c r="Q3" s="11"/>
      <c r="R3" s="11"/>
      <c r="S3" s="11"/>
      <c r="T3" s="11"/>
      <c r="U3" s="11"/>
      <c r="V3" s="11"/>
      <c r="W3" s="11"/>
      <c r="X3" s="11"/>
      <c r="Y3" s="11"/>
      <c r="Z3" s="11"/>
      <c r="AA3" s="11"/>
    </row>
    <row r="4" spans="1:27" ht="40.5" customHeight="1" thickBot="1" x14ac:dyDescent="0.2">
      <c r="A4" s="10"/>
      <c r="B4" s="13" t="s">
        <v>26</v>
      </c>
      <c r="C4" s="14" t="s">
        <v>27</v>
      </c>
      <c r="D4" s="15" t="s">
        <v>28</v>
      </c>
      <c r="E4" s="15" t="s">
        <v>29</v>
      </c>
      <c r="F4" s="14" t="s">
        <v>30</v>
      </c>
      <c r="G4" s="15" t="s">
        <v>31</v>
      </c>
      <c r="H4" s="15" t="s">
        <v>32</v>
      </c>
      <c r="I4" s="14" t="s">
        <v>33</v>
      </c>
      <c r="J4" s="15" t="s">
        <v>34</v>
      </c>
      <c r="K4" s="15" t="s">
        <v>35</v>
      </c>
      <c r="L4" s="14" t="s">
        <v>36</v>
      </c>
      <c r="M4" s="15" t="s">
        <v>37</v>
      </c>
      <c r="N4" s="15" t="s">
        <v>38</v>
      </c>
      <c r="O4" s="16" t="s">
        <v>39</v>
      </c>
      <c r="P4" s="17" t="s">
        <v>40</v>
      </c>
      <c r="Q4" s="11"/>
      <c r="R4" s="11"/>
      <c r="S4" s="11"/>
      <c r="T4" s="11"/>
      <c r="U4" s="11"/>
      <c r="V4" s="11"/>
      <c r="W4" s="11"/>
      <c r="X4" s="11"/>
      <c r="Y4" s="11"/>
      <c r="Z4" s="11"/>
      <c r="AA4" s="11"/>
    </row>
    <row r="5" spans="1:27" ht="43.5" customHeight="1" x14ac:dyDescent="0.15">
      <c r="A5" s="10"/>
      <c r="B5" s="18" t="s">
        <v>41</v>
      </c>
      <c r="C5" s="19">
        <v>0</v>
      </c>
      <c r="D5" s="20">
        <v>0</v>
      </c>
      <c r="E5" s="20">
        <v>213925500</v>
      </c>
      <c r="F5" s="20">
        <v>0</v>
      </c>
      <c r="G5" s="20">
        <v>0</v>
      </c>
      <c r="H5" s="20">
        <v>0</v>
      </c>
      <c r="I5" s="20">
        <v>0</v>
      </c>
      <c r="J5" s="20">
        <v>0</v>
      </c>
      <c r="K5" s="20">
        <v>0</v>
      </c>
      <c r="L5" s="20">
        <v>0</v>
      </c>
      <c r="M5" s="20">
        <v>0</v>
      </c>
      <c r="N5" s="21">
        <v>0</v>
      </c>
      <c r="O5" s="22">
        <f>SUM(C5:N5)</f>
        <v>213925500</v>
      </c>
      <c r="P5" s="23"/>
      <c r="Q5" s="11"/>
      <c r="R5" s="11"/>
      <c r="S5" s="11"/>
      <c r="T5" s="11"/>
      <c r="U5" s="11"/>
      <c r="V5" s="11"/>
      <c r="W5" s="11"/>
      <c r="X5" s="11"/>
      <c r="Y5" s="11"/>
      <c r="Z5" s="11"/>
      <c r="AA5" s="11"/>
    </row>
    <row r="6" spans="1:27" ht="43.5" customHeight="1" x14ac:dyDescent="0.15">
      <c r="A6" s="10"/>
      <c r="B6" s="24" t="s">
        <v>42</v>
      </c>
      <c r="C6" s="25">
        <v>0</v>
      </c>
      <c r="D6" s="26">
        <v>0</v>
      </c>
      <c r="E6" s="26">
        <v>0</v>
      </c>
      <c r="F6" s="26">
        <v>0</v>
      </c>
      <c r="G6" s="26">
        <v>0</v>
      </c>
      <c r="H6" s="26">
        <v>0</v>
      </c>
      <c r="I6" s="26">
        <v>0</v>
      </c>
      <c r="J6" s="26">
        <v>0</v>
      </c>
      <c r="K6" s="26">
        <v>0</v>
      </c>
      <c r="L6" s="26">
        <v>0</v>
      </c>
      <c r="M6" s="26">
        <v>0</v>
      </c>
      <c r="N6" s="27">
        <v>0</v>
      </c>
      <c r="O6" s="28">
        <f t="shared" ref="O6:O14" si="0">SUM(C6:N6)</f>
        <v>0</v>
      </c>
      <c r="P6" s="29"/>
      <c r="Q6" s="11"/>
      <c r="R6" s="11"/>
      <c r="S6" s="11"/>
      <c r="T6" s="11"/>
      <c r="U6" s="11"/>
      <c r="V6" s="11"/>
      <c r="W6" s="11"/>
      <c r="X6" s="11"/>
      <c r="Y6" s="11"/>
      <c r="Z6" s="11"/>
      <c r="AA6" s="11"/>
    </row>
    <row r="7" spans="1:27" ht="43.5" customHeight="1" x14ac:dyDescent="0.15">
      <c r="A7" s="10"/>
      <c r="B7" s="30" t="s">
        <v>43</v>
      </c>
      <c r="C7" s="25">
        <f>37500000+92888719</f>
        <v>130388719</v>
      </c>
      <c r="D7" s="26">
        <f>239700000+119000000</f>
        <v>358700000</v>
      </c>
      <c r="E7" s="26">
        <f>15000000+21700000</f>
        <v>36700000</v>
      </c>
      <c r="F7" s="26">
        <v>0</v>
      </c>
      <c r="G7" s="26">
        <v>0</v>
      </c>
      <c r="H7" s="26">
        <v>0</v>
      </c>
      <c r="I7" s="26">
        <v>0</v>
      </c>
      <c r="J7" s="26">
        <v>0</v>
      </c>
      <c r="K7" s="26">
        <v>0</v>
      </c>
      <c r="L7" s="26">
        <v>0</v>
      </c>
      <c r="M7" s="26">
        <v>0</v>
      </c>
      <c r="N7" s="27">
        <v>0</v>
      </c>
      <c r="O7" s="28">
        <f t="shared" si="0"/>
        <v>525788719</v>
      </c>
      <c r="P7" s="29" t="s">
        <v>44</v>
      </c>
      <c r="Q7" s="11"/>
      <c r="R7" s="11"/>
      <c r="S7" s="11"/>
      <c r="T7" s="11"/>
      <c r="U7" s="11"/>
      <c r="V7" s="11"/>
      <c r="W7" s="11"/>
      <c r="X7" s="11"/>
      <c r="Y7" s="11"/>
      <c r="Z7" s="11"/>
      <c r="AA7" s="11"/>
    </row>
    <row r="8" spans="1:27" ht="43.5" customHeight="1" x14ac:dyDescent="0.15">
      <c r="A8" s="10"/>
      <c r="B8" s="31" t="s">
        <v>45</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x14ac:dyDescent="0.15">
      <c r="A9" s="10"/>
      <c r="B9" s="24" t="s">
        <v>46</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x14ac:dyDescent="0.15">
      <c r="A10" s="10"/>
      <c r="B10" s="24" t="s">
        <v>47</v>
      </c>
      <c r="C10" s="25">
        <v>16371760</v>
      </c>
      <c r="D10" s="26">
        <v>23132773</v>
      </c>
      <c r="E10" s="26">
        <v>21679904</v>
      </c>
      <c r="F10" s="26">
        <v>0</v>
      </c>
      <c r="G10" s="26">
        <v>0</v>
      </c>
      <c r="H10" s="26">
        <v>0</v>
      </c>
      <c r="I10" s="26">
        <v>0</v>
      </c>
      <c r="J10" s="26">
        <v>0</v>
      </c>
      <c r="K10" s="26">
        <v>0</v>
      </c>
      <c r="L10" s="26">
        <v>0</v>
      </c>
      <c r="M10" s="26">
        <v>0</v>
      </c>
      <c r="N10" s="27">
        <v>0</v>
      </c>
      <c r="O10" s="28">
        <f t="shared" si="0"/>
        <v>61184437</v>
      </c>
      <c r="P10" s="29"/>
      <c r="Q10" s="11"/>
      <c r="R10" s="11"/>
      <c r="S10" s="11"/>
      <c r="T10" s="11"/>
      <c r="U10" s="11"/>
      <c r="V10" s="11"/>
      <c r="W10" s="11"/>
      <c r="X10" s="11"/>
      <c r="Y10" s="11"/>
      <c r="Z10" s="11"/>
      <c r="AA10" s="11"/>
    </row>
    <row r="11" spans="1:27" ht="43.5" customHeight="1" x14ac:dyDescent="0.15">
      <c r="A11" s="10"/>
      <c r="B11" s="24" t="s">
        <v>48</v>
      </c>
      <c r="C11" s="25">
        <v>55089188</v>
      </c>
      <c r="D11" s="26">
        <v>113588864</v>
      </c>
      <c r="E11" s="26">
        <v>455989971</v>
      </c>
      <c r="F11" s="26">
        <v>0</v>
      </c>
      <c r="G11" s="26">
        <v>0</v>
      </c>
      <c r="H11" s="26">
        <v>0</v>
      </c>
      <c r="I11" s="26">
        <v>0</v>
      </c>
      <c r="J11" s="26">
        <v>0</v>
      </c>
      <c r="K11" s="26">
        <v>0</v>
      </c>
      <c r="L11" s="26">
        <v>0</v>
      </c>
      <c r="M11" s="26">
        <v>0</v>
      </c>
      <c r="N11" s="27">
        <v>0</v>
      </c>
      <c r="O11" s="28">
        <f t="shared" si="0"/>
        <v>624668023</v>
      </c>
      <c r="P11" s="29"/>
      <c r="Q11" s="11"/>
      <c r="R11" s="11"/>
      <c r="S11" s="11"/>
      <c r="T11" s="11"/>
      <c r="U11" s="11"/>
      <c r="V11" s="11"/>
      <c r="W11" s="11"/>
      <c r="X11" s="11"/>
      <c r="Y11" s="11"/>
      <c r="Z11" s="11"/>
      <c r="AA11" s="11"/>
    </row>
    <row r="12" spans="1:27" ht="43.5" customHeight="1" x14ac:dyDescent="0.15">
      <c r="A12" s="10"/>
      <c r="B12" s="24" t="s">
        <v>49</v>
      </c>
      <c r="C12" s="25">
        <v>689600</v>
      </c>
      <c r="D12" s="26">
        <v>348000</v>
      </c>
      <c r="E12" s="26">
        <v>0</v>
      </c>
      <c r="F12" s="26">
        <v>0</v>
      </c>
      <c r="G12" s="26">
        <v>0</v>
      </c>
      <c r="H12" s="26">
        <v>0</v>
      </c>
      <c r="I12" s="26">
        <v>0</v>
      </c>
      <c r="J12" s="26">
        <v>0</v>
      </c>
      <c r="K12" s="26">
        <v>0</v>
      </c>
      <c r="L12" s="26">
        <v>0</v>
      </c>
      <c r="M12" s="26">
        <v>0</v>
      </c>
      <c r="N12" s="27">
        <v>0</v>
      </c>
      <c r="O12" s="28">
        <f t="shared" si="0"/>
        <v>1037600</v>
      </c>
      <c r="P12" s="29"/>
      <c r="Q12" s="11"/>
      <c r="R12" s="11"/>
      <c r="S12" s="11"/>
      <c r="T12" s="11"/>
      <c r="U12" s="11"/>
      <c r="V12" s="11"/>
      <c r="W12" s="11"/>
      <c r="X12" s="11"/>
      <c r="Y12" s="11"/>
      <c r="Z12" s="11"/>
      <c r="AA12" s="11"/>
    </row>
    <row r="13" spans="1:27" ht="43.5" customHeight="1" x14ac:dyDescent="0.15">
      <c r="A13" s="10"/>
      <c r="B13" s="24" t="s">
        <v>50</v>
      </c>
      <c r="C13" s="25">
        <v>0</v>
      </c>
      <c r="D13" s="26">
        <v>0</v>
      </c>
      <c r="E13" s="26">
        <v>0</v>
      </c>
      <c r="F13" s="26">
        <v>0</v>
      </c>
      <c r="G13" s="26">
        <v>0</v>
      </c>
      <c r="H13" s="26">
        <v>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thickBot="1" x14ac:dyDescent="0.2">
      <c r="A14" s="10"/>
      <c r="B14" s="32" t="s">
        <v>51</v>
      </c>
      <c r="C14" s="33">
        <v>0</v>
      </c>
      <c r="D14" s="34">
        <v>0</v>
      </c>
      <c r="E14" s="34">
        <v>41225978</v>
      </c>
      <c r="F14" s="34">
        <v>0</v>
      </c>
      <c r="G14" s="34">
        <v>0</v>
      </c>
      <c r="H14" s="34">
        <v>0</v>
      </c>
      <c r="I14" s="34">
        <v>0</v>
      </c>
      <c r="J14" s="34">
        <v>0</v>
      </c>
      <c r="K14" s="34">
        <v>0</v>
      </c>
      <c r="L14" s="34">
        <v>0</v>
      </c>
      <c r="M14" s="34">
        <v>0</v>
      </c>
      <c r="N14" s="35">
        <v>0</v>
      </c>
      <c r="O14" s="36">
        <f t="shared" si="0"/>
        <v>41225978</v>
      </c>
      <c r="P14" s="37" t="s">
        <v>52</v>
      </c>
      <c r="Q14" s="11"/>
      <c r="R14" s="11"/>
      <c r="S14" s="11"/>
      <c r="T14" s="11"/>
      <c r="U14" s="11"/>
      <c r="V14" s="11"/>
      <c r="W14" s="11"/>
      <c r="X14" s="11"/>
      <c r="Y14" s="11"/>
      <c r="Z14" s="11"/>
      <c r="AA14" s="11"/>
    </row>
    <row r="15" spans="1:27" ht="37.5" customHeight="1" thickBot="1" x14ac:dyDescent="0.2">
      <c r="A15" s="10"/>
      <c r="B15" s="38" t="s">
        <v>53</v>
      </c>
      <c r="C15" s="39">
        <f t="shared" ref="C15:O15" si="1">SUM(C5:C14)</f>
        <v>202539267</v>
      </c>
      <c r="D15" s="40">
        <f t="shared" si="1"/>
        <v>495769637</v>
      </c>
      <c r="E15" s="40">
        <f t="shared" si="1"/>
        <v>769521353</v>
      </c>
      <c r="F15" s="40">
        <f t="shared" si="1"/>
        <v>0</v>
      </c>
      <c r="G15" s="40">
        <f t="shared" si="1"/>
        <v>0</v>
      </c>
      <c r="H15" s="40">
        <f t="shared" si="1"/>
        <v>0</v>
      </c>
      <c r="I15" s="40">
        <f t="shared" si="1"/>
        <v>0</v>
      </c>
      <c r="J15" s="40">
        <f t="shared" si="1"/>
        <v>0</v>
      </c>
      <c r="K15" s="40">
        <f t="shared" si="1"/>
        <v>0</v>
      </c>
      <c r="L15" s="40">
        <f t="shared" si="1"/>
        <v>0</v>
      </c>
      <c r="M15" s="40">
        <f t="shared" si="1"/>
        <v>0</v>
      </c>
      <c r="N15" s="40">
        <f t="shared" si="1"/>
        <v>0</v>
      </c>
      <c r="O15" s="41">
        <f t="shared" si="1"/>
        <v>1467830257</v>
      </c>
      <c r="P15" s="42"/>
      <c r="Q15" s="11"/>
      <c r="R15" s="11"/>
      <c r="S15" s="11"/>
      <c r="T15" s="11"/>
      <c r="U15" s="11"/>
      <c r="V15" s="11"/>
      <c r="W15" s="11"/>
      <c r="X15" s="11"/>
      <c r="Y15" s="11"/>
      <c r="Z15" s="11"/>
      <c r="AA15" s="11"/>
    </row>
    <row r="16" spans="1:27" ht="19.7" customHeight="1" x14ac:dyDescent="0.15">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247" t="s">
        <v>54</v>
      </c>
      <c r="C18" s="248"/>
      <c r="D18" s="248"/>
      <c r="E18" s="248"/>
      <c r="F18" s="248"/>
      <c r="G18" s="248"/>
      <c r="H18" s="248"/>
      <c r="I18" s="248"/>
      <c r="J18" s="248"/>
      <c r="K18" s="248"/>
      <c r="L18" s="248"/>
      <c r="M18" s="248"/>
      <c r="N18" s="248"/>
      <c r="O18" s="248"/>
      <c r="P18" s="249"/>
      <c r="Q18" s="11"/>
      <c r="R18" s="11"/>
      <c r="S18" s="11"/>
      <c r="T18" s="11"/>
      <c r="U18" s="11"/>
      <c r="V18" s="11"/>
      <c r="W18" s="11"/>
      <c r="X18" s="11"/>
      <c r="Y18" s="11"/>
      <c r="Z18" s="11"/>
      <c r="AA18" s="11"/>
    </row>
    <row r="19" spans="1:27" ht="40.5" customHeight="1" thickBot="1" x14ac:dyDescent="0.2">
      <c r="A19" s="10"/>
      <c r="B19" s="44" t="s">
        <v>26</v>
      </c>
      <c r="C19" s="45" t="s">
        <v>27</v>
      </c>
      <c r="D19" s="46" t="s">
        <v>28</v>
      </c>
      <c r="E19" s="46" t="s">
        <v>29</v>
      </c>
      <c r="F19" s="47" t="s">
        <v>30</v>
      </c>
      <c r="G19" s="46" t="s">
        <v>31</v>
      </c>
      <c r="H19" s="46" t="s">
        <v>32</v>
      </c>
      <c r="I19" s="47" t="s">
        <v>33</v>
      </c>
      <c r="J19" s="46" t="s">
        <v>34</v>
      </c>
      <c r="K19" s="46" t="s">
        <v>35</v>
      </c>
      <c r="L19" s="47" t="s">
        <v>36</v>
      </c>
      <c r="M19" s="46" t="s">
        <v>37</v>
      </c>
      <c r="N19" s="48" t="s">
        <v>38</v>
      </c>
      <c r="O19" s="49" t="s">
        <v>55</v>
      </c>
      <c r="P19" s="50" t="s">
        <v>40</v>
      </c>
      <c r="Q19" s="11"/>
      <c r="R19" s="11"/>
      <c r="S19" s="11"/>
      <c r="T19" s="11"/>
      <c r="U19" s="11"/>
      <c r="V19" s="11"/>
      <c r="W19" s="11"/>
      <c r="X19" s="11"/>
      <c r="Y19" s="11"/>
      <c r="Z19" s="11"/>
      <c r="AA19" s="11"/>
    </row>
    <row r="20" spans="1:27" ht="42.75" customHeight="1" x14ac:dyDescent="0.15">
      <c r="A20" s="10"/>
      <c r="B20" s="51" t="s">
        <v>56</v>
      </c>
      <c r="C20" s="52">
        <f>162764368+62281867+4506151+3100000+15051325+17944163+68901000+12416830+202000000+27536700+89359912+15762859+118630+124794816+28597783+196007081+22648626+151459346+540230+1279250+116500</f>
        <v>1207187437</v>
      </c>
      <c r="D20" s="20">
        <f>54102369+19545152+89504653+2959330+73000000+88004350+5097120+41840400+39350912+16551910+2915500+283866+306107051+31820422+135130859+17946183+67795844+402200+6773279</f>
        <v>999131400</v>
      </c>
      <c r="E20" s="20">
        <f>1363900+39169215+7319151+33400+4907000+47760060+3272500+11589410+3785152+57345+6068303+1930180+69050219+2603447+22211429+574714+10181462+50000000</f>
        <v>281876887</v>
      </c>
      <c r="F20" s="20">
        <v>0</v>
      </c>
      <c r="G20" s="20">
        <v>0</v>
      </c>
      <c r="H20" s="20">
        <v>0</v>
      </c>
      <c r="I20" s="20">
        <v>0</v>
      </c>
      <c r="J20" s="20">
        <v>0</v>
      </c>
      <c r="K20" s="20">
        <v>0</v>
      </c>
      <c r="L20" s="20">
        <v>0</v>
      </c>
      <c r="M20" s="20">
        <v>0</v>
      </c>
      <c r="N20" s="53">
        <v>0</v>
      </c>
      <c r="O20" s="54">
        <f t="shared" ref="O20:O25" si="2">SUM(C20:N20)</f>
        <v>2488195724</v>
      </c>
      <c r="P20" s="55"/>
      <c r="Q20" s="11"/>
      <c r="R20" s="11"/>
      <c r="S20" s="11"/>
      <c r="T20" s="11"/>
      <c r="U20" s="11"/>
      <c r="V20" s="11"/>
      <c r="W20" s="11"/>
      <c r="X20" s="11"/>
      <c r="Y20" s="11"/>
      <c r="Z20" s="11"/>
      <c r="AA20" s="11"/>
    </row>
    <row r="21" spans="1:27" ht="42.75" customHeight="1" x14ac:dyDescent="0.15">
      <c r="A21" s="10"/>
      <c r="B21" s="56" t="s">
        <v>57</v>
      </c>
      <c r="C21" s="57">
        <f>10550974+25088322+4906587</f>
        <v>40545883</v>
      </c>
      <c r="D21" s="26">
        <f>18576442+33084053+5201818</f>
        <v>56862313</v>
      </c>
      <c r="E21" s="26">
        <f>11102308+2145998+5000000</f>
        <v>18248306</v>
      </c>
      <c r="F21" s="26">
        <v>0</v>
      </c>
      <c r="G21" s="26">
        <v>0</v>
      </c>
      <c r="H21" s="26">
        <v>0</v>
      </c>
      <c r="I21" s="26">
        <v>0</v>
      </c>
      <c r="J21" s="26">
        <v>0</v>
      </c>
      <c r="K21" s="26">
        <v>0</v>
      </c>
      <c r="L21" s="26">
        <v>0</v>
      </c>
      <c r="M21" s="26">
        <v>0</v>
      </c>
      <c r="N21" s="58">
        <v>0</v>
      </c>
      <c r="O21" s="59">
        <f t="shared" si="2"/>
        <v>115656502</v>
      </c>
      <c r="P21" s="60"/>
      <c r="Q21" s="11"/>
      <c r="R21" s="11"/>
      <c r="S21" s="11"/>
      <c r="T21" s="11"/>
      <c r="U21" s="11"/>
      <c r="V21" s="11"/>
      <c r="W21" s="11"/>
      <c r="X21" s="11"/>
      <c r="Y21" s="11"/>
      <c r="Z21" s="11"/>
      <c r="AA21" s="11"/>
    </row>
    <row r="22" spans="1:27" ht="42.75" customHeight="1" x14ac:dyDescent="0.15">
      <c r="A22" s="10"/>
      <c r="B22" s="56" t="s">
        <v>58</v>
      </c>
      <c r="C22" s="57">
        <v>0</v>
      </c>
      <c r="D22" s="26">
        <v>0</v>
      </c>
      <c r="E22" s="26"/>
      <c r="F22" s="26">
        <v>0</v>
      </c>
      <c r="G22" s="26">
        <v>0</v>
      </c>
      <c r="H22" s="26">
        <v>0</v>
      </c>
      <c r="I22" s="26">
        <v>0</v>
      </c>
      <c r="J22" s="26">
        <v>0</v>
      </c>
      <c r="K22" s="26">
        <v>0</v>
      </c>
      <c r="L22" s="26">
        <v>0</v>
      </c>
      <c r="M22" s="26">
        <v>0</v>
      </c>
      <c r="N22" s="58">
        <v>0</v>
      </c>
      <c r="O22" s="59">
        <f t="shared" si="2"/>
        <v>0</v>
      </c>
      <c r="P22" s="60" t="s">
        <v>44</v>
      </c>
      <c r="Q22" s="11"/>
      <c r="R22" s="11"/>
      <c r="S22" s="11"/>
      <c r="T22" s="11"/>
      <c r="U22" s="11"/>
      <c r="V22" s="11"/>
      <c r="W22" s="11"/>
      <c r="X22" s="11"/>
      <c r="Y22" s="11"/>
      <c r="Z22" s="11"/>
      <c r="AA22" s="11"/>
    </row>
    <row r="23" spans="1:27" ht="42.75" customHeight="1" x14ac:dyDescent="0.15">
      <c r="A23" s="10"/>
      <c r="B23" s="56" t="s">
        <v>59</v>
      </c>
      <c r="C23" s="57">
        <f>47583995+466667+2561954</f>
        <v>50612616</v>
      </c>
      <c r="D23" s="26">
        <f>350000+2079487+1458351+45948294</f>
        <v>49836132</v>
      </c>
      <c r="E23" s="26">
        <f>56266649+594864</f>
        <v>56861513</v>
      </c>
      <c r="F23" s="26">
        <v>0</v>
      </c>
      <c r="G23" s="26">
        <v>0</v>
      </c>
      <c r="H23" s="26">
        <v>0</v>
      </c>
      <c r="I23" s="26">
        <v>0</v>
      </c>
      <c r="J23" s="26">
        <v>0</v>
      </c>
      <c r="K23" s="26">
        <v>0</v>
      </c>
      <c r="L23" s="26">
        <v>0</v>
      </c>
      <c r="M23" s="26">
        <v>0</v>
      </c>
      <c r="N23" s="58">
        <v>0</v>
      </c>
      <c r="O23" s="59">
        <f t="shared" si="2"/>
        <v>157310261</v>
      </c>
      <c r="P23" s="60"/>
      <c r="Q23" s="11"/>
      <c r="R23" s="11"/>
      <c r="S23" s="11"/>
      <c r="T23" s="11"/>
      <c r="U23" s="11"/>
      <c r="V23" s="11"/>
      <c r="W23" s="11"/>
      <c r="X23" s="11"/>
      <c r="Y23" s="11"/>
      <c r="Z23" s="11"/>
      <c r="AA23" s="11"/>
    </row>
    <row r="24" spans="1:27" ht="42.75" customHeight="1" thickBot="1" x14ac:dyDescent="0.2">
      <c r="A24" s="10"/>
      <c r="B24" s="61" t="s">
        <v>60</v>
      </c>
      <c r="C24" s="62">
        <f>33154+8209029+1070807+1528239+1600784+200000+3058271+3346563+968384+600000</f>
        <v>20615231</v>
      </c>
      <c r="D24" s="63">
        <f>1522774+2070807+844536+1418197+676488+88655+340000+2283877+766057+1043675</f>
        <v>11055066</v>
      </c>
      <c r="E24" s="63">
        <f>5760+2176240+1545022+9948+413180+10000+2214304+1820000</f>
        <v>8194454</v>
      </c>
      <c r="F24" s="63">
        <v>0</v>
      </c>
      <c r="G24" s="63">
        <v>0</v>
      </c>
      <c r="H24" s="63">
        <v>0</v>
      </c>
      <c r="I24" s="63">
        <v>0</v>
      </c>
      <c r="J24" s="63">
        <v>0</v>
      </c>
      <c r="K24" s="63">
        <v>0</v>
      </c>
      <c r="L24" s="63">
        <v>0</v>
      </c>
      <c r="M24" s="63">
        <v>0</v>
      </c>
      <c r="N24" s="64">
        <v>0</v>
      </c>
      <c r="O24" s="65">
        <f t="shared" si="2"/>
        <v>39864751</v>
      </c>
      <c r="P24" s="174" t="s">
        <v>61</v>
      </c>
      <c r="Q24" s="11"/>
      <c r="R24" s="11"/>
      <c r="S24" s="11"/>
      <c r="T24" s="11"/>
      <c r="U24" s="11"/>
      <c r="V24" s="11"/>
      <c r="W24" s="11"/>
      <c r="X24" s="11"/>
      <c r="Y24" s="11"/>
      <c r="Z24" s="11"/>
      <c r="AA24" s="11"/>
    </row>
    <row r="25" spans="1:27" ht="37.5" customHeight="1" thickBot="1" x14ac:dyDescent="0.2">
      <c r="A25" s="10"/>
      <c r="B25" s="66" t="s">
        <v>53</v>
      </c>
      <c r="C25" s="67">
        <f>SUM(C20:C24)</f>
        <v>1318961167</v>
      </c>
      <c r="D25" s="68">
        <f t="shared" ref="D25:N25" si="3">SUM(D20:D24)</f>
        <v>1116884911</v>
      </c>
      <c r="E25" s="68">
        <f t="shared" si="3"/>
        <v>365181160</v>
      </c>
      <c r="F25" s="68">
        <f t="shared" si="3"/>
        <v>0</v>
      </c>
      <c r="G25" s="68">
        <f t="shared" si="3"/>
        <v>0</v>
      </c>
      <c r="H25" s="68">
        <f t="shared" si="3"/>
        <v>0</v>
      </c>
      <c r="I25" s="68">
        <f t="shared" si="3"/>
        <v>0</v>
      </c>
      <c r="J25" s="68">
        <f t="shared" si="3"/>
        <v>0</v>
      </c>
      <c r="K25" s="68">
        <f t="shared" si="3"/>
        <v>0</v>
      </c>
      <c r="L25" s="68">
        <f t="shared" si="3"/>
        <v>0</v>
      </c>
      <c r="M25" s="68">
        <f t="shared" si="3"/>
        <v>0</v>
      </c>
      <c r="N25" s="69">
        <f t="shared" si="3"/>
        <v>0</v>
      </c>
      <c r="O25" s="41">
        <f t="shared" si="2"/>
        <v>2801027238</v>
      </c>
      <c r="P25" s="70"/>
      <c r="Q25" s="11"/>
      <c r="R25" s="11"/>
      <c r="S25" s="11"/>
      <c r="T25" s="11"/>
      <c r="U25" s="11"/>
      <c r="V25" s="11"/>
      <c r="W25" s="11"/>
      <c r="X25" s="11"/>
      <c r="Y25" s="11"/>
      <c r="Z25" s="11"/>
      <c r="AA25" s="11"/>
    </row>
    <row r="26" spans="1:27" ht="19.7" customHeight="1" x14ac:dyDescent="0.15">
      <c r="A26" s="10"/>
      <c r="B26" s="71"/>
      <c r="C26" s="72"/>
      <c r="D26" s="72"/>
      <c r="E26" s="73"/>
      <c r="F26" s="73"/>
      <c r="G26" s="73"/>
      <c r="H26" s="73"/>
      <c r="I26" s="73"/>
      <c r="J26" s="73"/>
      <c r="K26" s="73"/>
      <c r="L26" s="73"/>
      <c r="M26" s="73"/>
      <c r="N26" s="73"/>
      <c r="O26" s="73"/>
      <c r="P26" s="74"/>
      <c r="Q26" s="11"/>
      <c r="R26" s="11"/>
      <c r="S26" s="11"/>
      <c r="T26" s="11"/>
      <c r="U26" s="11"/>
      <c r="V26" s="11"/>
      <c r="W26" s="11"/>
      <c r="X26" s="11"/>
      <c r="Y26" s="11"/>
      <c r="Z26" s="11"/>
      <c r="AA26" s="11"/>
    </row>
    <row r="27" spans="1:27" ht="19.7" customHeight="1" thickBot="1" x14ac:dyDescent="0.2">
      <c r="A27" s="10"/>
      <c r="B27" s="71"/>
      <c r="C27" s="72"/>
      <c r="D27" s="72"/>
      <c r="E27" s="73"/>
      <c r="F27" s="73"/>
      <c r="G27" s="73"/>
      <c r="H27" s="73"/>
      <c r="I27" s="73"/>
      <c r="J27" s="73"/>
      <c r="K27" s="73"/>
      <c r="L27" s="73"/>
      <c r="M27" s="73"/>
      <c r="N27" s="73"/>
      <c r="O27" s="73"/>
      <c r="P27" s="74"/>
      <c r="Q27" s="11"/>
      <c r="R27" s="11"/>
      <c r="S27" s="11"/>
      <c r="T27" s="11"/>
      <c r="U27" s="11"/>
      <c r="V27" s="11"/>
      <c r="W27" s="11"/>
      <c r="X27" s="11"/>
      <c r="Y27" s="11"/>
      <c r="Z27" s="11"/>
      <c r="AA27" s="11"/>
    </row>
    <row r="28" spans="1:27" ht="19.7" customHeight="1" thickBot="1" x14ac:dyDescent="0.2">
      <c r="A28" s="10"/>
      <c r="B28" s="247" t="s">
        <v>62</v>
      </c>
      <c r="C28" s="248"/>
      <c r="D28" s="248"/>
      <c r="E28" s="248"/>
      <c r="F28" s="248"/>
      <c r="G28" s="248"/>
      <c r="H28" s="248"/>
      <c r="I28" s="248"/>
      <c r="J28" s="248"/>
      <c r="K28" s="248"/>
      <c r="L28" s="248"/>
      <c r="M28" s="248"/>
      <c r="N28" s="248"/>
      <c r="O28" s="248"/>
      <c r="P28" s="249"/>
      <c r="Q28" s="11"/>
      <c r="R28" s="11"/>
      <c r="S28" s="11"/>
      <c r="T28" s="11"/>
      <c r="U28" s="11"/>
      <c r="V28" s="11"/>
      <c r="W28" s="11"/>
      <c r="X28" s="11"/>
      <c r="Y28" s="11"/>
      <c r="Z28" s="11"/>
      <c r="AA28" s="11"/>
    </row>
    <row r="29" spans="1:27" ht="41.45" customHeight="1" x14ac:dyDescent="0.15">
      <c r="A29" s="10"/>
      <c r="B29" s="243" t="s">
        <v>63</v>
      </c>
      <c r="C29" s="75" t="s">
        <v>27</v>
      </c>
      <c r="D29" s="75" t="s">
        <v>28</v>
      </c>
      <c r="E29" s="75" t="s">
        <v>29</v>
      </c>
      <c r="F29" s="75" t="s">
        <v>30</v>
      </c>
      <c r="G29" s="75" t="s">
        <v>31</v>
      </c>
      <c r="H29" s="75" t="s">
        <v>32</v>
      </c>
      <c r="I29" s="75" t="s">
        <v>33</v>
      </c>
      <c r="J29" s="75" t="s">
        <v>34</v>
      </c>
      <c r="K29" s="75" t="s">
        <v>35</v>
      </c>
      <c r="L29" s="75" t="s">
        <v>36</v>
      </c>
      <c r="M29" s="75" t="s">
        <v>37</v>
      </c>
      <c r="N29" s="75" t="s">
        <v>38</v>
      </c>
      <c r="O29" s="75" t="s">
        <v>64</v>
      </c>
      <c r="P29" s="76" t="s">
        <v>40</v>
      </c>
      <c r="Q29" s="11"/>
      <c r="R29" s="11"/>
      <c r="S29" s="11"/>
      <c r="T29" s="11"/>
      <c r="U29" s="11"/>
      <c r="V29" s="11"/>
      <c r="W29" s="11"/>
      <c r="X29" s="11"/>
      <c r="Y29" s="11"/>
      <c r="Z29" s="11"/>
      <c r="AA29" s="11"/>
    </row>
    <row r="30" spans="1:27" ht="41.45" customHeight="1" thickBot="1" x14ac:dyDescent="0.2">
      <c r="A30" s="10"/>
      <c r="B30" s="244"/>
      <c r="C30" s="77">
        <f>C15-C25</f>
        <v>-1116421900</v>
      </c>
      <c r="D30" s="77">
        <f t="shared" ref="D30:O30" si="4">D15-D25</f>
        <v>-621115274</v>
      </c>
      <c r="E30" s="77">
        <f t="shared" si="4"/>
        <v>404340193</v>
      </c>
      <c r="F30" s="77">
        <f t="shared" si="4"/>
        <v>0</v>
      </c>
      <c r="G30" s="77">
        <f t="shared" si="4"/>
        <v>0</v>
      </c>
      <c r="H30" s="77">
        <f t="shared" si="4"/>
        <v>0</v>
      </c>
      <c r="I30" s="77">
        <f t="shared" si="4"/>
        <v>0</v>
      </c>
      <c r="J30" s="77">
        <f t="shared" si="4"/>
        <v>0</v>
      </c>
      <c r="K30" s="77">
        <f t="shared" si="4"/>
        <v>0</v>
      </c>
      <c r="L30" s="77">
        <f t="shared" si="4"/>
        <v>0</v>
      </c>
      <c r="M30" s="77">
        <f t="shared" si="4"/>
        <v>0</v>
      </c>
      <c r="N30" s="77">
        <f t="shared" si="4"/>
        <v>0</v>
      </c>
      <c r="O30" s="77">
        <f t="shared" si="4"/>
        <v>-1333196981</v>
      </c>
      <c r="P30" s="78"/>
      <c r="Q30" s="11"/>
      <c r="R30" s="11"/>
      <c r="S30" s="11"/>
      <c r="T30" s="11"/>
      <c r="U30" s="11"/>
      <c r="V30" s="11"/>
      <c r="W30" s="11"/>
      <c r="X30" s="11"/>
      <c r="Y30" s="11"/>
      <c r="Z30" s="11"/>
      <c r="AA30" s="11"/>
    </row>
    <row r="31" spans="1:27" ht="30.75" customHeight="1" x14ac:dyDescent="0.15">
      <c r="A31" s="10"/>
      <c r="B31" s="79"/>
      <c r="C31" s="72"/>
      <c r="D31" s="72"/>
      <c r="E31" s="73"/>
      <c r="F31" s="73"/>
      <c r="G31" s="73"/>
      <c r="H31" s="73"/>
      <c r="I31" s="73"/>
      <c r="J31" s="73"/>
      <c r="K31" s="73"/>
      <c r="L31" s="73"/>
      <c r="M31" s="73"/>
      <c r="N31" s="73"/>
      <c r="O31" s="73"/>
      <c r="P31" s="74"/>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sheetProtection algorithmName="SHA-512" hashValue="NmiRM1GGUyttqgDuMCfX1QwSvPfOOk8FlDE7RIiHQhKvBfmlZjwwotSXJH4QNTav0G+n87OAvReM+ZEhdyiB9A==" saltValue="yefmMK1U8uVHzbmL4R9XZw==" spinCount="100000" sheet="1" formatCells="0" formatColumns="0" formatRows="0" insertColumns="0" insertRows="0" insertHyperlinks="0" deleteColumns="0" deleteRows="0" sort="0"/>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2"/>
  <sheetViews>
    <sheetView showGridLines="0" zoomScaleNormal="100" workbookViewId="0">
      <selection activeCell="F18" sqref="F18"/>
    </sheetView>
  </sheetViews>
  <sheetFormatPr baseColWidth="10" defaultColWidth="11.42578125" defaultRowHeight="11.25" x14ac:dyDescent="0.15"/>
  <cols>
    <col min="1" max="1" width="4.7109375" style="1" customWidth="1"/>
    <col min="2" max="2" width="12.7109375" style="1" customWidth="1"/>
    <col min="3" max="3" width="37.5703125" style="1" customWidth="1"/>
    <col min="4" max="4" width="22.5703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x14ac:dyDescent="0.15">
      <c r="B1" s="254" t="s">
        <v>65</v>
      </c>
      <c r="C1" s="254"/>
      <c r="D1" s="254"/>
      <c r="E1" s="254"/>
      <c r="F1" s="254"/>
      <c r="G1" s="254"/>
      <c r="H1" s="254"/>
      <c r="I1" s="254"/>
    </row>
    <row r="2" spans="2:9" ht="21" customHeight="1" x14ac:dyDescent="0.15">
      <c r="B2" s="255" t="s">
        <v>66</v>
      </c>
      <c r="C2" s="255"/>
      <c r="D2" s="255"/>
      <c r="E2" s="255"/>
      <c r="F2" s="255"/>
      <c r="G2" s="255"/>
      <c r="H2" s="255"/>
      <c r="I2" s="255"/>
    </row>
    <row r="3" spans="2:9" ht="27.75" customHeight="1" thickBot="1" x14ac:dyDescent="0.2">
      <c r="B3" s="252" t="s">
        <v>67</v>
      </c>
      <c r="C3" s="253"/>
      <c r="D3" s="253"/>
      <c r="E3" s="253"/>
      <c r="F3" s="253"/>
      <c r="G3" s="253"/>
      <c r="H3" s="253"/>
      <c r="I3" s="253"/>
    </row>
    <row r="4" spans="2:9" ht="30.75" customHeight="1" thickBot="1" x14ac:dyDescent="0.2">
      <c r="B4" s="80" t="s">
        <v>68</v>
      </c>
      <c r="C4" s="81" t="s">
        <v>69</v>
      </c>
      <c r="D4" s="82" t="s">
        <v>70</v>
      </c>
      <c r="E4" s="82" t="s">
        <v>71</v>
      </c>
      <c r="F4" s="82" t="s">
        <v>72</v>
      </c>
      <c r="G4" s="82" t="s">
        <v>73</v>
      </c>
      <c r="H4" s="82" t="s">
        <v>74</v>
      </c>
      <c r="I4" s="82" t="s">
        <v>75</v>
      </c>
    </row>
    <row r="5" spans="2:9" ht="30.75" customHeight="1" thickBot="1" x14ac:dyDescent="0.2">
      <c r="B5" s="83" t="s">
        <v>29</v>
      </c>
      <c r="C5" s="84" t="s">
        <v>76</v>
      </c>
      <c r="D5" s="85" t="s">
        <v>77</v>
      </c>
      <c r="E5" s="85" t="s">
        <v>78</v>
      </c>
      <c r="F5" s="173" t="s">
        <v>79</v>
      </c>
      <c r="G5" s="173" t="s">
        <v>80</v>
      </c>
      <c r="H5" s="173">
        <v>27</v>
      </c>
      <c r="I5" s="172">
        <v>15000000</v>
      </c>
    </row>
    <row r="6" spans="2:9" ht="30.75" customHeight="1" thickBot="1" x14ac:dyDescent="0.2">
      <c r="B6" s="83" t="s">
        <v>29</v>
      </c>
      <c r="C6" s="84" t="s">
        <v>81</v>
      </c>
      <c r="D6" s="85" t="s">
        <v>77</v>
      </c>
      <c r="E6" s="85" t="s">
        <v>78</v>
      </c>
      <c r="F6" s="173" t="s">
        <v>79</v>
      </c>
      <c r="G6" s="173" t="s">
        <v>80</v>
      </c>
      <c r="H6" s="173">
        <v>27</v>
      </c>
      <c r="I6" s="172">
        <v>21700000</v>
      </c>
    </row>
    <row r="7" spans="2:9" ht="30.75" customHeight="1" thickBot="1" x14ac:dyDescent="0.2">
      <c r="B7" s="83"/>
      <c r="C7" s="84"/>
      <c r="D7" s="85"/>
      <c r="E7" s="85"/>
      <c r="F7" s="84"/>
      <c r="G7" s="84"/>
      <c r="H7" s="84"/>
      <c r="I7" s="172">
        <f>SUM(I5:I6)</f>
        <v>36700000</v>
      </c>
    </row>
    <row r="9" spans="2:9" ht="28.5" customHeight="1" thickBot="1" x14ac:dyDescent="0.2">
      <c r="B9" s="252" t="s">
        <v>82</v>
      </c>
      <c r="C9" s="252"/>
      <c r="D9" s="252"/>
      <c r="E9" s="252"/>
      <c r="F9" s="252"/>
    </row>
    <row r="10" spans="2:9" ht="30.75" customHeight="1" thickBot="1" x14ac:dyDescent="0.2">
      <c r="B10" s="80" t="s">
        <v>68</v>
      </c>
      <c r="C10" s="81" t="s">
        <v>69</v>
      </c>
      <c r="D10" s="82" t="s">
        <v>70</v>
      </c>
      <c r="E10" s="82" t="s">
        <v>71</v>
      </c>
      <c r="F10" s="81" t="s">
        <v>83</v>
      </c>
    </row>
    <row r="11" spans="2:9" ht="30.75" customHeight="1" thickBot="1" x14ac:dyDescent="0.2">
      <c r="B11" s="83" t="s">
        <v>29</v>
      </c>
      <c r="C11" s="84" t="s">
        <v>84</v>
      </c>
      <c r="D11" s="85" t="s">
        <v>85</v>
      </c>
      <c r="E11" s="85" t="s">
        <v>78</v>
      </c>
      <c r="F11" s="172">
        <v>5405060</v>
      </c>
    </row>
    <row r="12" spans="2:9" ht="30.75" customHeight="1" thickBot="1" x14ac:dyDescent="0.2">
      <c r="B12" s="83" t="s">
        <v>29</v>
      </c>
      <c r="C12" s="84" t="s">
        <v>86</v>
      </c>
      <c r="D12" s="85" t="s">
        <v>85</v>
      </c>
      <c r="E12" s="85" t="s">
        <v>78</v>
      </c>
      <c r="F12" s="172">
        <v>2500000</v>
      </c>
    </row>
    <row r="13" spans="2:9" ht="30.75" customHeight="1" thickBot="1" x14ac:dyDescent="0.2">
      <c r="B13" s="83" t="s">
        <v>29</v>
      </c>
      <c r="C13" s="84" t="s">
        <v>84</v>
      </c>
      <c r="D13" s="85" t="s">
        <v>85</v>
      </c>
      <c r="E13" s="85" t="s">
        <v>78</v>
      </c>
      <c r="F13" s="172">
        <v>3576900</v>
      </c>
    </row>
    <row r="14" spans="2:9" ht="30.75" customHeight="1" thickBot="1" x14ac:dyDescent="0.2">
      <c r="B14" s="83" t="s">
        <v>29</v>
      </c>
      <c r="C14" s="84" t="s">
        <v>87</v>
      </c>
      <c r="D14" s="85" t="s">
        <v>85</v>
      </c>
      <c r="E14" s="85" t="s">
        <v>78</v>
      </c>
      <c r="F14" s="172">
        <v>1500000</v>
      </c>
    </row>
    <row r="15" spans="2:9" ht="30.75" customHeight="1" thickBot="1" x14ac:dyDescent="0.2">
      <c r="B15" s="83" t="s">
        <v>29</v>
      </c>
      <c r="C15" s="84" t="s">
        <v>84</v>
      </c>
      <c r="D15" s="85" t="s">
        <v>85</v>
      </c>
      <c r="E15" s="85" t="s">
        <v>78</v>
      </c>
      <c r="F15" s="172">
        <v>4462044</v>
      </c>
    </row>
    <row r="16" spans="2:9" ht="30.75" customHeight="1" thickBot="1" x14ac:dyDescent="0.2">
      <c r="B16" s="83" t="s">
        <v>29</v>
      </c>
      <c r="C16" s="84" t="s">
        <v>88</v>
      </c>
      <c r="D16" s="85" t="s">
        <v>85</v>
      </c>
      <c r="E16" s="85" t="s">
        <v>78</v>
      </c>
      <c r="F16" s="172">
        <v>1450000</v>
      </c>
    </row>
    <row r="17" spans="2:6" ht="30.75" customHeight="1" thickBot="1" x14ac:dyDescent="0.2">
      <c r="B17" s="83" t="s">
        <v>29</v>
      </c>
      <c r="C17" s="84" t="s">
        <v>89</v>
      </c>
      <c r="D17" s="85" t="s">
        <v>85</v>
      </c>
      <c r="E17" s="85" t="s">
        <v>78</v>
      </c>
      <c r="F17" s="172">
        <v>2835900</v>
      </c>
    </row>
    <row r="18" spans="2:6" ht="30.75" customHeight="1" thickBot="1" x14ac:dyDescent="0.2">
      <c r="B18" s="83"/>
      <c r="C18" s="84"/>
      <c r="D18" s="85"/>
      <c r="E18" s="85"/>
      <c r="F18" s="172">
        <f>SUM(F11:F17)</f>
        <v>21729904</v>
      </c>
    </row>
    <row r="26" spans="2:6" x14ac:dyDescent="0.15">
      <c r="D26" s="86" t="s">
        <v>90</v>
      </c>
      <c r="E26" s="86" t="s">
        <v>91</v>
      </c>
    </row>
    <row r="27" spans="2:6" x14ac:dyDescent="0.15">
      <c r="D27" s="1" t="s">
        <v>92</v>
      </c>
      <c r="E27" s="1" t="s">
        <v>78</v>
      </c>
    </row>
    <row r="28" spans="2:6" x14ac:dyDescent="0.15">
      <c r="D28" s="1" t="s">
        <v>77</v>
      </c>
      <c r="E28" s="1" t="s">
        <v>93</v>
      </c>
    </row>
    <row r="29" spans="2:6" x14ac:dyDescent="0.15">
      <c r="D29" s="1" t="s">
        <v>94</v>
      </c>
    </row>
    <row r="30" spans="2:6" x14ac:dyDescent="0.15">
      <c r="D30" s="1" t="s">
        <v>95</v>
      </c>
    </row>
    <row r="31" spans="2:6" x14ac:dyDescent="0.15">
      <c r="D31" s="1" t="s">
        <v>85</v>
      </c>
    </row>
    <row r="32" spans="2:6" x14ac:dyDescent="0.15">
      <c r="D32" s="1" t="s">
        <v>96</v>
      </c>
    </row>
  </sheetData>
  <sheetProtection algorithmName="SHA-512" hashValue="Dn0lbrfGSB5Qmg6jmY0ceYuG6EeI7yM6coPA5suJNRKRux7JZWiYIMO76E36tT+DbQr8KIdYJSmUpp1Mq8FRDA==" saltValue="/Dl2Q7NqRR2CIG2/TQODBQ==" spinCount="100000" sheet="1" formatCells="0" formatColumns="0" formatRows="0" insertColumns="0" insertRows="0" insertHyperlinks="0" deleteColumns="0" deleteRows="0"/>
  <mergeCells count="4">
    <mergeCell ref="B3:I3"/>
    <mergeCell ref="B9:F9"/>
    <mergeCell ref="B1:I1"/>
    <mergeCell ref="B2:I2"/>
  </mergeCells>
  <dataValidations count="2">
    <dataValidation type="list" allowBlank="1" showInputMessage="1" showErrorMessage="1" sqref="D11:D18 D5:D7" xr:uid="{00000000-0002-0000-0300-000000000000}">
      <formula1>$D$27:$D$32</formula1>
    </dataValidation>
    <dataValidation type="list" allowBlank="1" showInputMessage="1" showErrorMessage="1" sqref="E11:E18 E5:E7" xr:uid="{00000000-0002-0000-0300-000001000000}">
      <formula1>$E$27:$E$28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dimension ref="B1:K60"/>
  <sheetViews>
    <sheetView showGridLines="0" zoomScale="80" zoomScaleNormal="80" workbookViewId="0">
      <selection activeCell="H16" sqref="H16"/>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4" width="33.85546875" style="1" customWidth="1"/>
    <col min="5" max="6" width="24.7109375" style="1" customWidth="1"/>
    <col min="7" max="7" width="20" style="1" customWidth="1"/>
    <col min="8" max="11" width="24.7109375" style="1" customWidth="1"/>
    <col min="12" max="12" width="14.85546875" style="1" customWidth="1"/>
    <col min="13" max="16384" width="11.42578125" style="1"/>
  </cols>
  <sheetData>
    <row r="1" spans="2:11" ht="26.25" customHeight="1" x14ac:dyDescent="0.15">
      <c r="B1" s="254" t="s">
        <v>97</v>
      </c>
      <c r="C1" s="254"/>
      <c r="D1" s="254"/>
      <c r="E1" s="254"/>
      <c r="F1" s="254"/>
      <c r="G1" s="254"/>
      <c r="H1" s="254"/>
      <c r="I1" s="254"/>
      <c r="J1" s="254"/>
      <c r="K1" s="254"/>
    </row>
    <row r="2" spans="2:11" ht="36.6" customHeight="1" thickBot="1" x14ac:dyDescent="0.2">
      <c r="B2" s="255" t="s">
        <v>98</v>
      </c>
      <c r="C2" s="255"/>
      <c r="D2" s="255"/>
      <c r="E2" s="255"/>
      <c r="F2" s="255"/>
      <c r="G2" s="255"/>
      <c r="H2" s="255"/>
    </row>
    <row r="3" spans="2:11" ht="33.6" customHeight="1" x14ac:dyDescent="0.15">
      <c r="B3" s="310" t="s">
        <v>99</v>
      </c>
      <c r="C3" s="311"/>
      <c r="D3" s="311"/>
      <c r="E3" s="311"/>
      <c r="F3" s="311"/>
      <c r="G3" s="311"/>
      <c r="H3" s="311"/>
    </row>
    <row r="4" spans="2:11" ht="78.75" customHeight="1" thickBot="1" x14ac:dyDescent="0.2">
      <c r="B4" s="303" t="s">
        <v>100</v>
      </c>
      <c r="C4" s="304" t="s">
        <v>101</v>
      </c>
      <c r="D4" s="304" t="s">
        <v>102</v>
      </c>
      <c r="E4" s="304" t="s">
        <v>103</v>
      </c>
      <c r="F4" s="304" t="s">
        <v>104</v>
      </c>
      <c r="G4" s="305" t="s">
        <v>105</v>
      </c>
      <c r="H4" s="306" t="s">
        <v>106</v>
      </c>
    </row>
    <row r="5" spans="2:11" ht="19.5" customHeight="1" x14ac:dyDescent="0.15">
      <c r="B5" s="106" t="s">
        <v>1341</v>
      </c>
      <c r="C5" s="107" t="s">
        <v>108</v>
      </c>
      <c r="D5" s="108" t="s">
        <v>1342</v>
      </c>
      <c r="E5" s="108" t="s">
        <v>1343</v>
      </c>
      <c r="F5" s="171" t="s">
        <v>109</v>
      </c>
      <c r="G5" s="175"/>
      <c r="H5" s="307"/>
    </row>
    <row r="6" spans="2:11" ht="19.5" customHeight="1" x14ac:dyDescent="0.15">
      <c r="B6" s="103" t="s">
        <v>1344</v>
      </c>
      <c r="C6" s="105" t="s">
        <v>110</v>
      </c>
      <c r="D6" s="104" t="s">
        <v>1345</v>
      </c>
      <c r="E6" s="104" t="s">
        <v>1343</v>
      </c>
      <c r="F6" s="167" t="s">
        <v>109</v>
      </c>
      <c r="G6" s="176"/>
      <c r="H6" s="308"/>
    </row>
    <row r="7" spans="2:11" ht="19.5" customHeight="1" x14ac:dyDescent="0.15">
      <c r="B7" s="103" t="s">
        <v>1346</v>
      </c>
      <c r="C7" s="105" t="s">
        <v>110</v>
      </c>
      <c r="D7" s="104" t="s">
        <v>1347</v>
      </c>
      <c r="E7" s="104" t="s">
        <v>1348</v>
      </c>
      <c r="F7" s="167" t="s">
        <v>109</v>
      </c>
      <c r="G7" s="176"/>
      <c r="H7" s="308"/>
    </row>
    <row r="8" spans="2:11" ht="19.5" customHeight="1" x14ac:dyDescent="0.15">
      <c r="B8" s="103" t="s">
        <v>1349</v>
      </c>
      <c r="C8" s="105" t="s">
        <v>110</v>
      </c>
      <c r="D8" s="104" t="s">
        <v>1350</v>
      </c>
      <c r="E8" s="104" t="s">
        <v>1351</v>
      </c>
      <c r="F8" s="167" t="s">
        <v>109</v>
      </c>
      <c r="G8" s="176"/>
      <c r="H8" s="308"/>
    </row>
    <row r="9" spans="2:11" ht="19.5" customHeight="1" x14ac:dyDescent="0.15">
      <c r="B9" s="103" t="s">
        <v>1352</v>
      </c>
      <c r="C9" s="105" t="s">
        <v>110</v>
      </c>
      <c r="D9" s="104" t="s">
        <v>1353</v>
      </c>
      <c r="E9" s="104" t="s">
        <v>1354</v>
      </c>
      <c r="F9" s="167" t="s">
        <v>109</v>
      </c>
      <c r="G9" s="176"/>
      <c r="H9" s="308"/>
    </row>
    <row r="10" spans="2:11" ht="19.5" customHeight="1" x14ac:dyDescent="0.15">
      <c r="B10" s="103" t="s">
        <v>1355</v>
      </c>
      <c r="C10" s="105" t="s">
        <v>108</v>
      </c>
      <c r="D10" s="104" t="s">
        <v>1356</v>
      </c>
      <c r="E10" s="104" t="s">
        <v>1351</v>
      </c>
      <c r="F10" s="167" t="s">
        <v>109</v>
      </c>
      <c r="G10" s="176"/>
      <c r="H10" s="308"/>
    </row>
    <row r="11" spans="2:11" ht="19.5" customHeight="1" x14ac:dyDescent="0.15">
      <c r="B11" s="103" t="s">
        <v>1357</v>
      </c>
      <c r="C11" s="105" t="s">
        <v>110</v>
      </c>
      <c r="D11" s="104" t="s">
        <v>1358</v>
      </c>
      <c r="E11" s="104" t="s">
        <v>1359</v>
      </c>
      <c r="F11" s="167" t="s">
        <v>109</v>
      </c>
      <c r="G11" s="176"/>
      <c r="H11" s="308"/>
    </row>
    <row r="12" spans="2:11" ht="19.5" customHeight="1" x14ac:dyDescent="0.15">
      <c r="B12" s="103" t="s">
        <v>1360</v>
      </c>
      <c r="C12" s="105" t="s">
        <v>110</v>
      </c>
      <c r="D12" s="104" t="s">
        <v>1361</v>
      </c>
      <c r="E12" s="104" t="s">
        <v>1348</v>
      </c>
      <c r="F12" s="167" t="s">
        <v>109</v>
      </c>
      <c r="G12" s="176"/>
      <c r="H12" s="308"/>
    </row>
    <row r="13" spans="2:11" ht="45.75" customHeight="1" x14ac:dyDescent="0.15">
      <c r="B13" s="103" t="s">
        <v>1362</v>
      </c>
      <c r="C13" s="105" t="s">
        <v>110</v>
      </c>
      <c r="D13" s="170" t="s">
        <v>1363</v>
      </c>
      <c r="E13" s="104" t="s">
        <v>1364</v>
      </c>
      <c r="F13" s="167" t="s">
        <v>109</v>
      </c>
      <c r="G13" s="176"/>
      <c r="H13" s="308"/>
    </row>
    <row r="14" spans="2:11" ht="19.5" customHeight="1" x14ac:dyDescent="0.15">
      <c r="B14" s="103" t="s">
        <v>1365</v>
      </c>
      <c r="C14" s="105" t="s">
        <v>110</v>
      </c>
      <c r="D14" s="104" t="s">
        <v>1366</v>
      </c>
      <c r="E14" s="104" t="s">
        <v>1351</v>
      </c>
      <c r="F14" s="167" t="s">
        <v>109</v>
      </c>
      <c r="G14" s="176"/>
      <c r="H14" s="308"/>
    </row>
    <row r="15" spans="2:11" ht="19.5" customHeight="1" x14ac:dyDescent="0.15">
      <c r="B15" s="103" t="s">
        <v>1367</v>
      </c>
      <c r="C15" s="105" t="s">
        <v>110</v>
      </c>
      <c r="D15" s="104" t="s">
        <v>1368</v>
      </c>
      <c r="E15" s="104" t="s">
        <v>1351</v>
      </c>
      <c r="F15" s="167" t="s">
        <v>109</v>
      </c>
      <c r="G15" s="176"/>
      <c r="H15" s="308"/>
    </row>
    <row r="16" spans="2:11" ht="19.5" customHeight="1" x14ac:dyDescent="0.15">
      <c r="B16" s="103" t="s">
        <v>1369</v>
      </c>
      <c r="C16" s="105" t="s">
        <v>110</v>
      </c>
      <c r="D16" s="104" t="s">
        <v>1370</v>
      </c>
      <c r="E16" s="104" t="s">
        <v>1351</v>
      </c>
      <c r="F16" s="167" t="s">
        <v>109</v>
      </c>
      <c r="G16" s="176"/>
      <c r="H16" s="308"/>
    </row>
    <row r="17" spans="2:8" ht="19.5" customHeight="1" x14ac:dyDescent="0.15">
      <c r="B17" s="103" t="s">
        <v>1371</v>
      </c>
      <c r="C17" s="105" t="s">
        <v>110</v>
      </c>
      <c r="D17" s="104" t="s">
        <v>1372</v>
      </c>
      <c r="E17" s="104" t="s">
        <v>1351</v>
      </c>
      <c r="F17" s="167" t="s">
        <v>109</v>
      </c>
      <c r="G17" s="176"/>
      <c r="H17" s="308"/>
    </row>
    <row r="18" spans="2:8" ht="33.75" customHeight="1" x14ac:dyDescent="0.15">
      <c r="B18" s="103" t="s">
        <v>1373</v>
      </c>
      <c r="C18" s="105" t="s">
        <v>110</v>
      </c>
      <c r="D18" s="170" t="s">
        <v>1374</v>
      </c>
      <c r="E18" s="104" t="s">
        <v>1351</v>
      </c>
      <c r="F18" s="167" t="s">
        <v>109</v>
      </c>
      <c r="G18" s="176"/>
      <c r="H18" s="308"/>
    </row>
    <row r="19" spans="2:8" ht="19.5" customHeight="1" x14ac:dyDescent="0.15">
      <c r="B19" s="103" t="s">
        <v>1375</v>
      </c>
      <c r="C19" s="105" t="s">
        <v>110</v>
      </c>
      <c r="D19" s="104" t="s">
        <v>1376</v>
      </c>
      <c r="E19" s="104" t="s">
        <v>1354</v>
      </c>
      <c r="F19" s="167" t="s">
        <v>109</v>
      </c>
      <c r="G19" s="176"/>
      <c r="H19" s="308"/>
    </row>
    <row r="20" spans="2:8" ht="19.5" customHeight="1" x14ac:dyDescent="0.15">
      <c r="B20" s="168" t="s">
        <v>1377</v>
      </c>
      <c r="C20" s="169" t="s">
        <v>108</v>
      </c>
      <c r="D20" s="104" t="s">
        <v>1378</v>
      </c>
      <c r="E20" s="104" t="s">
        <v>1348</v>
      </c>
      <c r="F20" s="167" t="s">
        <v>109</v>
      </c>
      <c r="G20" s="176"/>
      <c r="H20" s="308"/>
    </row>
    <row r="21" spans="2:8" ht="19.5" customHeight="1" x14ac:dyDescent="0.15">
      <c r="B21" s="168" t="s">
        <v>1379</v>
      </c>
      <c r="C21" s="105" t="s">
        <v>110</v>
      </c>
      <c r="D21" s="104" t="s">
        <v>1380</v>
      </c>
      <c r="E21" s="104" t="s">
        <v>1354</v>
      </c>
      <c r="F21" s="167" t="s">
        <v>1381</v>
      </c>
      <c r="G21" s="176"/>
      <c r="H21" s="308"/>
    </row>
    <row r="22" spans="2:8" ht="24" customHeight="1" x14ac:dyDescent="0.15">
      <c r="B22" s="168" t="s">
        <v>1382</v>
      </c>
      <c r="C22" s="169" t="s">
        <v>108</v>
      </c>
      <c r="D22" s="104" t="s">
        <v>1383</v>
      </c>
      <c r="E22" s="104" t="s">
        <v>1354</v>
      </c>
      <c r="F22" s="167" t="s">
        <v>1381</v>
      </c>
      <c r="G22" s="176"/>
      <c r="H22" s="308"/>
    </row>
    <row r="23" spans="2:8" ht="14.25" customHeight="1" x14ac:dyDescent="0.15">
      <c r="B23" s="168" t="s">
        <v>1384</v>
      </c>
      <c r="C23" s="169" t="s">
        <v>108</v>
      </c>
      <c r="D23" s="104" t="s">
        <v>1385</v>
      </c>
      <c r="E23" s="104" t="s">
        <v>1348</v>
      </c>
      <c r="F23" s="167" t="s">
        <v>1381</v>
      </c>
      <c r="G23" s="176"/>
      <c r="H23" s="308"/>
    </row>
    <row r="24" spans="2:8" ht="14.25" customHeight="1" thickBot="1" x14ac:dyDescent="0.2">
      <c r="B24" s="168" t="s">
        <v>1386</v>
      </c>
      <c r="C24" s="105" t="s">
        <v>110</v>
      </c>
      <c r="D24" s="104" t="s">
        <v>1387</v>
      </c>
      <c r="E24" s="104" t="s">
        <v>1348</v>
      </c>
      <c r="F24" s="167" t="s">
        <v>1381</v>
      </c>
      <c r="G24" s="176"/>
      <c r="H24" s="308"/>
    </row>
    <row r="25" spans="2:8" ht="14.25" customHeight="1" thickBot="1" x14ac:dyDescent="0.2">
      <c r="B25" s="312" t="s">
        <v>107</v>
      </c>
      <c r="C25" s="313"/>
      <c r="D25" s="313"/>
      <c r="E25" s="313"/>
      <c r="F25" s="313"/>
      <c r="G25" s="314"/>
      <c r="H25" s="309"/>
    </row>
    <row r="54" spans="3:7" ht="14.25" customHeight="1" x14ac:dyDescent="0.15">
      <c r="C54" s="7" t="s">
        <v>101</v>
      </c>
      <c r="F54" s="7" t="s">
        <v>104</v>
      </c>
      <c r="G54" s="7"/>
    </row>
    <row r="55" spans="3:7" ht="14.25" customHeight="1" x14ac:dyDescent="0.15">
      <c r="C55" s="1" t="s">
        <v>108</v>
      </c>
      <c r="F55" s="1" t="s">
        <v>109</v>
      </c>
    </row>
    <row r="56" spans="3:7" ht="14.25" customHeight="1" x14ac:dyDescent="0.15">
      <c r="C56" s="1" t="s">
        <v>110</v>
      </c>
      <c r="F56" s="1" t="s">
        <v>111</v>
      </c>
    </row>
    <row r="57" spans="3:7" ht="14.25" customHeight="1" x14ac:dyDescent="0.15">
      <c r="C57" s="1" t="s">
        <v>112</v>
      </c>
      <c r="F57" s="1" t="s">
        <v>113</v>
      </c>
    </row>
    <row r="58" spans="3:7" ht="14.25" customHeight="1" x14ac:dyDescent="0.15">
      <c r="C58" s="1" t="s">
        <v>114</v>
      </c>
      <c r="F58" s="1" t="s">
        <v>115</v>
      </c>
    </row>
    <row r="59" spans="3:7" ht="14.25" customHeight="1" x14ac:dyDescent="0.15">
      <c r="C59" s="1" t="s">
        <v>116</v>
      </c>
      <c r="F59" s="1" t="s">
        <v>117</v>
      </c>
    </row>
    <row r="60" spans="3:7" ht="14.25" customHeight="1" x14ac:dyDescent="0.15">
      <c r="F60" s="1" t="s">
        <v>118</v>
      </c>
    </row>
  </sheetData>
  <sheetProtection algorithmName="SHA-512" hashValue="wzljagX4qx+3YvSKAwFyrinZXmkHJejrj3qTsi/OpwL6t3wBksuPdZQ6TfplMpiEMTGx7IUrfFT/EadSO43h8A==" saltValue="Dz/JJgw6RBwrmZ0sTHwk5A==" spinCount="100000" sheet="1" formatColumns="0" formatRows="0" insertColumns="0" insertRows="0" insertHyperlinks="0" deleteColumns="0" deleteRows="0" sort="0"/>
  <mergeCells count="4">
    <mergeCell ref="B1:K1"/>
    <mergeCell ref="B2:H2"/>
    <mergeCell ref="B3:H3"/>
    <mergeCell ref="B25:G25"/>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U41"/>
  <sheetViews>
    <sheetView showGridLines="0" topLeftCell="A30" zoomScale="85" zoomScaleNormal="85" workbookViewId="0">
      <selection activeCell="N33" sqref="N33"/>
    </sheetView>
  </sheetViews>
  <sheetFormatPr baseColWidth="10" defaultColWidth="11.42578125" defaultRowHeight="11.25" x14ac:dyDescent="0.15"/>
  <cols>
    <col min="1" max="1" width="1.7109375" style="87" customWidth="1"/>
    <col min="2" max="2" width="22.140625" style="91" customWidth="1"/>
    <col min="3" max="3" width="40.7109375" style="91" customWidth="1"/>
    <col min="4" max="4" width="35.5703125" style="92" customWidth="1"/>
    <col min="5" max="5" width="23" style="87" customWidth="1"/>
    <col min="6" max="6" width="23" style="87" hidden="1" customWidth="1"/>
    <col min="7" max="7" width="11.5703125" style="87" customWidth="1"/>
    <col min="8" max="8" width="23" style="87" customWidth="1"/>
    <col min="9" max="12" width="6.42578125" style="87" customWidth="1"/>
    <col min="13" max="13" width="12.42578125" style="87" customWidth="1"/>
    <col min="14" max="14" width="59.5703125" style="92" customWidth="1"/>
    <col min="15" max="15" width="32.5703125" style="203" customWidth="1"/>
    <col min="16" max="16" width="20.85546875" style="203" customWidth="1"/>
    <col min="17" max="17" width="22.7109375" style="203" customWidth="1"/>
    <col min="18" max="18" width="17.28515625" style="87" customWidth="1"/>
    <col min="19" max="19" width="25.28515625" style="87" customWidth="1"/>
    <col min="20" max="20" width="27.85546875" style="87" customWidth="1"/>
    <col min="21" max="23" width="12.85546875" style="87" customWidth="1"/>
    <col min="24" max="24" width="11.42578125" style="87"/>
    <col min="25" max="25" width="8" style="87" customWidth="1"/>
    <col min="26" max="26" width="8.140625" style="87" customWidth="1"/>
    <col min="27" max="27" width="12.42578125" style="87" customWidth="1"/>
    <col min="28" max="16384" width="11.42578125" style="87"/>
  </cols>
  <sheetData>
    <row r="1" spans="2:21" ht="33" customHeight="1" x14ac:dyDescent="0.15">
      <c r="B1" s="264" t="s">
        <v>119</v>
      </c>
      <c r="C1" s="264"/>
      <c r="D1" s="264"/>
      <c r="E1" s="264"/>
      <c r="F1" s="264"/>
      <c r="G1" s="264"/>
      <c r="H1" s="264"/>
      <c r="I1" s="264"/>
      <c r="J1" s="264"/>
      <c r="K1" s="264"/>
      <c r="L1" s="264"/>
      <c r="M1" s="264"/>
      <c r="N1" s="264"/>
      <c r="O1" s="264"/>
      <c r="P1" s="264"/>
      <c r="Q1" s="264"/>
      <c r="R1" s="264"/>
      <c r="S1" s="264"/>
      <c r="T1" s="264"/>
      <c r="U1" s="88"/>
    </row>
    <row r="2" spans="2:21" ht="32.25" customHeight="1" x14ac:dyDescent="0.15">
      <c r="B2" s="266" t="s">
        <v>120</v>
      </c>
      <c r="C2" s="267"/>
      <c r="D2" s="267"/>
      <c r="E2" s="267"/>
      <c r="F2" s="267"/>
      <c r="G2" s="267"/>
      <c r="H2" s="267"/>
      <c r="I2" s="267"/>
      <c r="J2" s="267"/>
      <c r="K2" s="267"/>
      <c r="L2" s="267"/>
      <c r="M2" s="267"/>
      <c r="N2" s="267"/>
      <c r="O2" s="267"/>
      <c r="P2" s="267"/>
      <c r="Q2" s="267"/>
      <c r="R2" s="267"/>
      <c r="S2" s="267"/>
      <c r="T2" s="267"/>
    </row>
    <row r="3" spans="2:21" ht="32.25" customHeight="1" x14ac:dyDescent="0.15">
      <c r="B3" s="259" t="s">
        <v>121</v>
      </c>
      <c r="C3" s="259"/>
      <c r="D3" s="259"/>
      <c r="E3" s="259"/>
      <c r="F3" s="259"/>
      <c r="G3" s="259"/>
      <c r="H3" s="259"/>
      <c r="I3" s="259"/>
      <c r="J3" s="259"/>
      <c r="K3" s="259"/>
      <c r="L3" s="259"/>
      <c r="M3" s="261" t="s">
        <v>122</v>
      </c>
      <c r="N3" s="265" t="s">
        <v>123</v>
      </c>
      <c r="O3" s="265"/>
      <c r="P3" s="265"/>
      <c r="Q3" s="265"/>
      <c r="R3" s="265"/>
      <c r="S3" s="265"/>
      <c r="T3" s="265"/>
    </row>
    <row r="4" spans="2:21" ht="50.1" customHeight="1" x14ac:dyDescent="0.15">
      <c r="B4" s="261" t="s">
        <v>124</v>
      </c>
      <c r="C4" s="261" t="s">
        <v>125</v>
      </c>
      <c r="D4" s="261" t="s">
        <v>126</v>
      </c>
      <c r="E4" s="260" t="s">
        <v>127</v>
      </c>
      <c r="F4" s="260" t="s">
        <v>128</v>
      </c>
      <c r="G4" s="261" t="s">
        <v>129</v>
      </c>
      <c r="H4" s="260" t="s">
        <v>130</v>
      </c>
      <c r="I4" s="261" t="s">
        <v>131</v>
      </c>
      <c r="J4" s="261"/>
      <c r="K4" s="261"/>
      <c r="L4" s="261"/>
      <c r="M4" s="261"/>
      <c r="N4" s="258" t="s">
        <v>132</v>
      </c>
      <c r="O4" s="258" t="s">
        <v>133</v>
      </c>
      <c r="P4" s="258" t="s">
        <v>134</v>
      </c>
      <c r="Q4" s="258" t="s">
        <v>135</v>
      </c>
      <c r="R4" s="268" t="s">
        <v>136</v>
      </c>
      <c r="S4" s="268"/>
      <c r="T4" s="268"/>
    </row>
    <row r="5" spans="2:21" ht="56.1" customHeight="1" x14ac:dyDescent="0.15">
      <c r="B5" s="261"/>
      <c r="C5" s="261"/>
      <c r="D5" s="261"/>
      <c r="E5" s="260"/>
      <c r="F5" s="260"/>
      <c r="G5" s="261"/>
      <c r="H5" s="260"/>
      <c r="I5" s="182" t="s">
        <v>137</v>
      </c>
      <c r="J5" s="182" t="s">
        <v>138</v>
      </c>
      <c r="K5" s="182" t="s">
        <v>139</v>
      </c>
      <c r="L5" s="182" t="s">
        <v>140</v>
      </c>
      <c r="M5" s="261"/>
      <c r="N5" s="258"/>
      <c r="O5" s="258"/>
      <c r="P5" s="258"/>
      <c r="Q5" s="258"/>
      <c r="R5" s="183" t="s">
        <v>141</v>
      </c>
      <c r="S5" s="183" t="s">
        <v>142</v>
      </c>
      <c r="T5" s="183" t="s">
        <v>143</v>
      </c>
    </row>
    <row r="6" spans="2:21" ht="65.25" customHeight="1" x14ac:dyDescent="0.15">
      <c r="B6" s="262" t="s">
        <v>144</v>
      </c>
      <c r="C6" s="256" t="s">
        <v>145</v>
      </c>
      <c r="D6" s="185" t="s">
        <v>146</v>
      </c>
      <c r="E6" s="184" t="s">
        <v>147</v>
      </c>
      <c r="F6" s="186" t="s">
        <v>148</v>
      </c>
      <c r="G6" s="187">
        <v>110</v>
      </c>
      <c r="H6" s="184" t="s">
        <v>149</v>
      </c>
      <c r="I6" s="188" t="s">
        <v>150</v>
      </c>
      <c r="J6" s="188" t="s">
        <v>150</v>
      </c>
      <c r="K6" s="188" t="s">
        <v>150</v>
      </c>
      <c r="L6" s="188" t="s">
        <v>150</v>
      </c>
      <c r="M6" s="189" t="s">
        <v>151</v>
      </c>
      <c r="N6" s="205" t="s">
        <v>152</v>
      </c>
      <c r="O6" s="198" t="s">
        <v>153</v>
      </c>
      <c r="P6" s="199" t="s">
        <v>154</v>
      </c>
      <c r="Q6" s="199" t="s">
        <v>155</v>
      </c>
      <c r="R6" s="190"/>
      <c r="S6" s="190"/>
      <c r="T6" s="190"/>
    </row>
    <row r="7" spans="2:21" ht="65.25" customHeight="1" x14ac:dyDescent="0.15">
      <c r="B7" s="262"/>
      <c r="C7" s="256"/>
      <c r="D7" s="185" t="s">
        <v>156</v>
      </c>
      <c r="E7" s="184" t="s">
        <v>157</v>
      </c>
      <c r="F7" s="186" t="s">
        <v>158</v>
      </c>
      <c r="G7" s="187">
        <v>280</v>
      </c>
      <c r="H7" s="184" t="s">
        <v>159</v>
      </c>
      <c r="I7" s="188" t="s">
        <v>150</v>
      </c>
      <c r="J7" s="188" t="s">
        <v>150</v>
      </c>
      <c r="K7" s="188" t="s">
        <v>150</v>
      </c>
      <c r="L7" s="188" t="s">
        <v>150</v>
      </c>
      <c r="M7" s="189" t="s">
        <v>160</v>
      </c>
      <c r="N7" s="205" t="s">
        <v>161</v>
      </c>
      <c r="O7" s="198" t="s">
        <v>153</v>
      </c>
      <c r="P7" s="199" t="s">
        <v>154</v>
      </c>
      <c r="Q7" s="199" t="s">
        <v>155</v>
      </c>
      <c r="R7" s="190"/>
      <c r="S7" s="190"/>
      <c r="T7" s="190"/>
    </row>
    <row r="8" spans="2:21" ht="65.25" customHeight="1" x14ac:dyDescent="0.15">
      <c r="B8" s="262" t="s">
        <v>162</v>
      </c>
      <c r="C8" s="256" t="s">
        <v>163</v>
      </c>
      <c r="D8" s="185" t="s">
        <v>164</v>
      </c>
      <c r="E8" s="184" t="s">
        <v>147</v>
      </c>
      <c r="F8" s="186" t="s">
        <v>148</v>
      </c>
      <c r="G8" s="187">
        <v>5</v>
      </c>
      <c r="H8" s="184" t="s">
        <v>165</v>
      </c>
      <c r="I8" s="191"/>
      <c r="J8" s="188" t="s">
        <v>150</v>
      </c>
      <c r="K8" s="188" t="s">
        <v>150</v>
      </c>
      <c r="L8" s="191"/>
      <c r="M8" s="189" t="s">
        <v>166</v>
      </c>
      <c r="N8" s="199"/>
      <c r="O8" s="198"/>
      <c r="P8" s="199"/>
      <c r="Q8" s="199"/>
      <c r="R8" s="190"/>
      <c r="S8" s="190"/>
      <c r="T8" s="190"/>
    </row>
    <row r="9" spans="2:21" ht="65.25" customHeight="1" x14ac:dyDescent="0.15">
      <c r="B9" s="262"/>
      <c r="C9" s="256"/>
      <c r="D9" s="185" t="s">
        <v>167</v>
      </c>
      <c r="E9" s="184" t="s">
        <v>168</v>
      </c>
      <c r="F9" s="186" t="s">
        <v>158</v>
      </c>
      <c r="G9" s="187">
        <v>5</v>
      </c>
      <c r="H9" s="184" t="s">
        <v>169</v>
      </c>
      <c r="I9" s="191"/>
      <c r="J9" s="191"/>
      <c r="K9" s="188" t="s">
        <v>150</v>
      </c>
      <c r="L9" s="188" t="s">
        <v>150</v>
      </c>
      <c r="M9" s="189" t="s">
        <v>170</v>
      </c>
      <c r="N9" s="199"/>
      <c r="O9" s="198"/>
      <c r="P9" s="199"/>
      <c r="Q9" s="199"/>
      <c r="R9" s="190"/>
      <c r="S9" s="190"/>
      <c r="T9" s="190"/>
    </row>
    <row r="10" spans="2:21" ht="65.25" customHeight="1" x14ac:dyDescent="0.15">
      <c r="B10" s="262"/>
      <c r="C10" s="256"/>
      <c r="D10" s="185" t="s">
        <v>171</v>
      </c>
      <c r="E10" s="184" t="s">
        <v>172</v>
      </c>
      <c r="F10" s="186" t="s">
        <v>158</v>
      </c>
      <c r="G10" s="187">
        <v>3</v>
      </c>
      <c r="H10" s="184" t="s">
        <v>173</v>
      </c>
      <c r="I10" s="188" t="s">
        <v>150</v>
      </c>
      <c r="J10" s="188" t="s">
        <v>150</v>
      </c>
      <c r="K10" s="188" t="s">
        <v>150</v>
      </c>
      <c r="L10" s="188" t="s">
        <v>150</v>
      </c>
      <c r="M10" s="189" t="s">
        <v>174</v>
      </c>
      <c r="N10" s="205" t="s">
        <v>175</v>
      </c>
      <c r="O10" s="198" t="s">
        <v>153</v>
      </c>
      <c r="P10" s="199" t="s">
        <v>154</v>
      </c>
      <c r="Q10" s="199" t="s">
        <v>155</v>
      </c>
      <c r="R10" s="190"/>
      <c r="S10" s="190"/>
      <c r="T10" s="190"/>
    </row>
    <row r="11" spans="2:21" s="181" customFormat="1" ht="65.25" customHeight="1" x14ac:dyDescent="0.15">
      <c r="B11" s="262"/>
      <c r="C11" s="256"/>
      <c r="D11" s="185" t="s">
        <v>176</v>
      </c>
      <c r="E11" s="184" t="s">
        <v>172</v>
      </c>
      <c r="F11" s="184" t="s">
        <v>158</v>
      </c>
      <c r="G11" s="187">
        <v>2</v>
      </c>
      <c r="H11" s="184" t="s">
        <v>177</v>
      </c>
      <c r="I11" s="188" t="s">
        <v>150</v>
      </c>
      <c r="J11" s="188" t="s">
        <v>150</v>
      </c>
      <c r="K11" s="188" t="s">
        <v>150</v>
      </c>
      <c r="L11" s="188" t="s">
        <v>150</v>
      </c>
      <c r="M11" s="192" t="s">
        <v>178</v>
      </c>
      <c r="N11" s="201"/>
      <c r="O11" s="200"/>
      <c r="P11" s="201"/>
      <c r="Q11" s="201"/>
      <c r="R11" s="193"/>
      <c r="S11" s="193"/>
      <c r="T11" s="193"/>
    </row>
    <row r="12" spans="2:21" ht="65.25" customHeight="1" x14ac:dyDescent="0.15">
      <c r="B12" s="262" t="s">
        <v>179</v>
      </c>
      <c r="C12" s="256" t="s">
        <v>180</v>
      </c>
      <c r="D12" s="185" t="s">
        <v>181</v>
      </c>
      <c r="E12" s="184" t="s">
        <v>172</v>
      </c>
      <c r="F12" s="186" t="s">
        <v>182</v>
      </c>
      <c r="G12" s="187">
        <v>20</v>
      </c>
      <c r="H12" s="184" t="s">
        <v>183</v>
      </c>
      <c r="I12" s="188" t="s">
        <v>150</v>
      </c>
      <c r="J12" s="188" t="s">
        <v>150</v>
      </c>
      <c r="K12" s="188" t="s">
        <v>150</v>
      </c>
      <c r="L12" s="188" t="s">
        <v>150</v>
      </c>
      <c r="M12" s="189" t="s">
        <v>184</v>
      </c>
      <c r="N12" s="205" t="s">
        <v>185</v>
      </c>
      <c r="O12" s="198" t="s">
        <v>153</v>
      </c>
      <c r="P12" s="199" t="s">
        <v>154</v>
      </c>
      <c r="Q12" s="199" t="s">
        <v>155</v>
      </c>
      <c r="R12" s="190"/>
      <c r="S12" s="190"/>
      <c r="T12" s="190"/>
    </row>
    <row r="13" spans="2:21" ht="65.25" customHeight="1" x14ac:dyDescent="0.15">
      <c r="B13" s="262"/>
      <c r="C13" s="256"/>
      <c r="D13" s="185" t="s">
        <v>186</v>
      </c>
      <c r="E13" s="184" t="s">
        <v>157</v>
      </c>
      <c r="F13" s="186" t="s">
        <v>158</v>
      </c>
      <c r="G13" s="187">
        <v>1</v>
      </c>
      <c r="H13" s="184" t="s">
        <v>187</v>
      </c>
      <c r="I13" s="188"/>
      <c r="J13" s="188"/>
      <c r="K13" s="188" t="s">
        <v>150</v>
      </c>
      <c r="L13" s="188" t="s">
        <v>150</v>
      </c>
      <c r="M13" s="189" t="s">
        <v>188</v>
      </c>
      <c r="N13" s="199"/>
      <c r="O13" s="198"/>
      <c r="P13" s="199"/>
      <c r="Q13" s="199"/>
      <c r="R13" s="190"/>
      <c r="S13" s="190"/>
      <c r="T13" s="190"/>
    </row>
    <row r="14" spans="2:21" ht="65.25" customHeight="1" x14ac:dyDescent="0.15">
      <c r="B14" s="262" t="s">
        <v>189</v>
      </c>
      <c r="C14" s="256" t="s">
        <v>190</v>
      </c>
      <c r="D14" s="185" t="s">
        <v>191</v>
      </c>
      <c r="E14" s="184" t="s">
        <v>192</v>
      </c>
      <c r="F14" s="186" t="s">
        <v>193</v>
      </c>
      <c r="G14" s="187">
        <v>1</v>
      </c>
      <c r="H14" s="184" t="s">
        <v>194</v>
      </c>
      <c r="I14" s="188"/>
      <c r="J14" s="188" t="s">
        <v>150</v>
      </c>
      <c r="K14" s="188" t="s">
        <v>150</v>
      </c>
      <c r="L14" s="188" t="s">
        <v>150</v>
      </c>
      <c r="M14" s="189" t="s">
        <v>195</v>
      </c>
      <c r="N14" s="198"/>
      <c r="O14" s="198"/>
      <c r="P14" s="199"/>
      <c r="Q14" s="199"/>
      <c r="R14" s="190"/>
      <c r="S14" s="190"/>
      <c r="T14" s="190"/>
    </row>
    <row r="15" spans="2:21" ht="65.25" customHeight="1" x14ac:dyDescent="0.15">
      <c r="B15" s="262"/>
      <c r="C15" s="256"/>
      <c r="D15" s="185" t="s">
        <v>196</v>
      </c>
      <c r="E15" s="184" t="s">
        <v>192</v>
      </c>
      <c r="F15" s="186" t="s">
        <v>193</v>
      </c>
      <c r="G15" s="187">
        <v>1</v>
      </c>
      <c r="H15" s="184" t="s">
        <v>197</v>
      </c>
      <c r="I15" s="194"/>
      <c r="J15" s="188" t="s">
        <v>150</v>
      </c>
      <c r="K15" s="188" t="s">
        <v>150</v>
      </c>
      <c r="L15" s="188" t="s">
        <v>150</v>
      </c>
      <c r="M15" s="189" t="s">
        <v>198</v>
      </c>
      <c r="N15" s="199"/>
      <c r="O15" s="198"/>
      <c r="P15" s="199"/>
      <c r="Q15" s="199"/>
      <c r="R15" s="190"/>
      <c r="S15" s="190"/>
      <c r="T15" s="190"/>
    </row>
    <row r="16" spans="2:21" ht="65.25" customHeight="1" x14ac:dyDescent="0.15">
      <c r="B16" s="262"/>
      <c r="C16" s="256"/>
      <c r="D16" s="185" t="s">
        <v>199</v>
      </c>
      <c r="E16" s="184" t="s">
        <v>192</v>
      </c>
      <c r="F16" s="186" t="s">
        <v>193</v>
      </c>
      <c r="G16" s="187">
        <v>1</v>
      </c>
      <c r="H16" s="184" t="s">
        <v>200</v>
      </c>
      <c r="I16" s="194"/>
      <c r="J16" s="188" t="s">
        <v>150</v>
      </c>
      <c r="K16" s="188" t="s">
        <v>150</v>
      </c>
      <c r="L16" s="188" t="s">
        <v>150</v>
      </c>
      <c r="M16" s="189" t="s">
        <v>201</v>
      </c>
      <c r="N16" s="199"/>
      <c r="O16" s="198"/>
      <c r="P16" s="199"/>
      <c r="Q16" s="199"/>
      <c r="R16" s="190"/>
      <c r="S16" s="190"/>
      <c r="T16" s="190"/>
    </row>
    <row r="17" spans="2:20" ht="65.25" customHeight="1" x14ac:dyDescent="0.15">
      <c r="B17" s="262"/>
      <c r="C17" s="256"/>
      <c r="D17" s="185" t="s">
        <v>202</v>
      </c>
      <c r="E17" s="184" t="s">
        <v>157</v>
      </c>
      <c r="F17" s="186" t="s">
        <v>182</v>
      </c>
      <c r="G17" s="187">
        <v>1</v>
      </c>
      <c r="H17" s="184" t="s">
        <v>203</v>
      </c>
      <c r="I17" s="194"/>
      <c r="J17" s="194"/>
      <c r="K17" s="188" t="s">
        <v>150</v>
      </c>
      <c r="L17" s="188" t="s">
        <v>150</v>
      </c>
      <c r="M17" s="189" t="s">
        <v>204</v>
      </c>
      <c r="N17" s="199"/>
      <c r="O17" s="198"/>
      <c r="P17" s="199"/>
      <c r="Q17" s="199"/>
      <c r="R17" s="190"/>
      <c r="S17" s="190"/>
      <c r="T17" s="190"/>
    </row>
    <row r="18" spans="2:20" ht="79.5" customHeight="1" x14ac:dyDescent="0.15">
      <c r="B18" s="262"/>
      <c r="C18" s="256"/>
      <c r="D18" s="185" t="s">
        <v>205</v>
      </c>
      <c r="E18" s="184" t="s">
        <v>157</v>
      </c>
      <c r="F18" s="186" t="s">
        <v>182</v>
      </c>
      <c r="G18" s="187">
        <v>1</v>
      </c>
      <c r="H18" s="184" t="s">
        <v>206</v>
      </c>
      <c r="I18" s="188" t="s">
        <v>150</v>
      </c>
      <c r="J18" s="194"/>
      <c r="K18" s="194"/>
      <c r="L18" s="194"/>
      <c r="M18" s="189" t="s">
        <v>207</v>
      </c>
      <c r="N18" s="198" t="s">
        <v>208</v>
      </c>
      <c r="O18" s="198" t="s">
        <v>153</v>
      </c>
      <c r="P18" s="202" t="s">
        <v>209</v>
      </c>
      <c r="Q18" s="199" t="s">
        <v>210</v>
      </c>
      <c r="R18" s="190"/>
      <c r="S18" s="190"/>
      <c r="T18" s="190"/>
    </row>
    <row r="19" spans="2:20" s="181" customFormat="1" ht="125.45" customHeight="1" x14ac:dyDescent="0.15">
      <c r="B19" s="195" t="s">
        <v>211</v>
      </c>
      <c r="C19" s="185" t="s">
        <v>212</v>
      </c>
      <c r="D19" s="185" t="s">
        <v>213</v>
      </c>
      <c r="E19" s="184" t="s">
        <v>214</v>
      </c>
      <c r="F19" s="184" t="s">
        <v>158</v>
      </c>
      <c r="G19" s="187">
        <v>1</v>
      </c>
      <c r="H19" s="185" t="s">
        <v>215</v>
      </c>
      <c r="I19" s="188" t="s">
        <v>150</v>
      </c>
      <c r="J19" s="188" t="s">
        <v>150</v>
      </c>
      <c r="K19" s="188"/>
      <c r="L19" s="188"/>
      <c r="M19" s="192" t="s">
        <v>216</v>
      </c>
      <c r="N19" s="200"/>
      <c r="O19" s="200"/>
      <c r="P19" s="201"/>
      <c r="Q19" s="201"/>
      <c r="R19" s="193"/>
      <c r="S19" s="193"/>
      <c r="T19" s="193"/>
    </row>
    <row r="20" spans="2:20" ht="106.5" customHeight="1" x14ac:dyDescent="0.15">
      <c r="B20" s="263" t="s">
        <v>217</v>
      </c>
      <c r="C20" s="256" t="s">
        <v>218</v>
      </c>
      <c r="D20" s="185" t="s">
        <v>219</v>
      </c>
      <c r="E20" s="184" t="s">
        <v>220</v>
      </c>
      <c r="F20" s="186" t="s">
        <v>148</v>
      </c>
      <c r="G20" s="196">
        <v>20</v>
      </c>
      <c r="H20" s="185" t="s">
        <v>221</v>
      </c>
      <c r="I20" s="188" t="s">
        <v>150</v>
      </c>
      <c r="J20" s="197"/>
      <c r="K20" s="197"/>
      <c r="L20" s="197"/>
      <c r="M20" s="189" t="s">
        <v>222</v>
      </c>
      <c r="N20" s="198" t="s">
        <v>223</v>
      </c>
      <c r="O20" s="198"/>
      <c r="P20" s="199" t="s">
        <v>154</v>
      </c>
      <c r="Q20" s="199" t="s">
        <v>155</v>
      </c>
      <c r="R20" s="190"/>
      <c r="S20" s="190"/>
      <c r="T20" s="190"/>
    </row>
    <row r="21" spans="2:20" ht="116.45" customHeight="1" x14ac:dyDescent="0.15">
      <c r="B21" s="263"/>
      <c r="C21" s="256"/>
      <c r="D21" s="185" t="s">
        <v>224</v>
      </c>
      <c r="E21" s="184" t="s">
        <v>220</v>
      </c>
      <c r="F21" s="186" t="s">
        <v>148</v>
      </c>
      <c r="G21" s="196">
        <v>20</v>
      </c>
      <c r="H21" s="185" t="s">
        <v>225</v>
      </c>
      <c r="I21" s="188" t="s">
        <v>150</v>
      </c>
      <c r="J21" s="197"/>
      <c r="K21" s="197"/>
      <c r="L21" s="197"/>
      <c r="M21" s="189" t="s">
        <v>226</v>
      </c>
      <c r="N21" s="198" t="s">
        <v>227</v>
      </c>
      <c r="O21" s="198"/>
      <c r="P21" s="199" t="s">
        <v>154</v>
      </c>
      <c r="Q21" s="199" t="s">
        <v>155</v>
      </c>
      <c r="R21" s="190"/>
      <c r="S21" s="190"/>
      <c r="T21" s="190"/>
    </row>
    <row r="22" spans="2:20" ht="65.25" customHeight="1" x14ac:dyDescent="0.15">
      <c r="B22" s="195" t="s">
        <v>228</v>
      </c>
      <c r="C22" s="185" t="s">
        <v>229</v>
      </c>
      <c r="D22" s="185" t="s">
        <v>230</v>
      </c>
      <c r="E22" s="184" t="s">
        <v>214</v>
      </c>
      <c r="F22" s="186" t="s">
        <v>158</v>
      </c>
      <c r="G22" s="196">
        <v>1</v>
      </c>
      <c r="H22" s="185" t="s">
        <v>231</v>
      </c>
      <c r="I22" s="197"/>
      <c r="J22" s="188" t="s">
        <v>150</v>
      </c>
      <c r="K22" s="188" t="s">
        <v>150</v>
      </c>
      <c r="L22" s="188" t="s">
        <v>150</v>
      </c>
      <c r="M22" s="189" t="s">
        <v>232</v>
      </c>
      <c r="N22" s="199"/>
      <c r="O22" s="198"/>
      <c r="P22" s="199"/>
      <c r="Q22" s="199"/>
      <c r="R22" s="190"/>
      <c r="S22" s="190"/>
      <c r="T22" s="190"/>
    </row>
    <row r="23" spans="2:20" ht="21" customHeight="1" x14ac:dyDescent="0.15"/>
    <row r="25" spans="2:20" ht="15" customHeight="1" x14ac:dyDescent="0.15">
      <c r="B25" s="259" t="s">
        <v>233</v>
      </c>
      <c r="C25" s="259"/>
      <c r="D25" s="259"/>
      <c r="E25" s="259"/>
      <c r="F25" s="259"/>
      <c r="G25" s="259"/>
      <c r="H25" s="259"/>
      <c r="I25" s="259"/>
      <c r="J25" s="259"/>
      <c r="K25" s="259"/>
      <c r="L25" s="259"/>
      <c r="M25" s="259"/>
      <c r="N25" s="258" t="s">
        <v>132</v>
      </c>
      <c r="O25" s="258" t="s">
        <v>133</v>
      </c>
      <c r="P25" s="258" t="s">
        <v>134</v>
      </c>
      <c r="Q25" s="258" t="s">
        <v>234</v>
      </c>
      <c r="R25" s="92"/>
      <c r="S25" s="92"/>
      <c r="T25" s="92"/>
    </row>
    <row r="26" spans="2:20" x14ac:dyDescent="0.15">
      <c r="B26" s="259"/>
      <c r="C26" s="259"/>
      <c r="D26" s="259"/>
      <c r="E26" s="259"/>
      <c r="F26" s="259"/>
      <c r="G26" s="259"/>
      <c r="H26" s="259"/>
      <c r="I26" s="259"/>
      <c r="J26" s="259"/>
      <c r="K26" s="259"/>
      <c r="L26" s="259"/>
      <c r="M26" s="259"/>
      <c r="N26" s="258"/>
      <c r="O26" s="258"/>
      <c r="P26" s="258"/>
      <c r="Q26" s="258"/>
      <c r="R26" s="92"/>
      <c r="S26" s="92"/>
      <c r="T26" s="92"/>
    </row>
    <row r="27" spans="2:20" ht="70.5" customHeight="1" x14ac:dyDescent="0.15">
      <c r="B27" s="257" t="s">
        <v>235</v>
      </c>
      <c r="C27" s="257"/>
      <c r="D27" s="257"/>
      <c r="E27" s="257"/>
      <c r="F27" s="257"/>
      <c r="G27" s="257"/>
      <c r="H27" s="257"/>
      <c r="I27" s="257"/>
      <c r="J27" s="257"/>
      <c r="K27" s="257"/>
      <c r="L27" s="257"/>
      <c r="M27" s="257"/>
      <c r="N27" s="198"/>
      <c r="O27" s="199"/>
      <c r="P27" s="199"/>
      <c r="Q27" s="199"/>
      <c r="R27" s="92"/>
      <c r="S27" s="92"/>
      <c r="T27" s="92"/>
    </row>
    <row r="28" spans="2:20" ht="70.5" customHeight="1" x14ac:dyDescent="0.15">
      <c r="B28" s="257" t="s">
        <v>236</v>
      </c>
      <c r="C28" s="257"/>
      <c r="D28" s="257"/>
      <c r="E28" s="257"/>
      <c r="F28" s="257"/>
      <c r="G28" s="257"/>
      <c r="H28" s="257"/>
      <c r="I28" s="257"/>
      <c r="J28" s="257"/>
      <c r="K28" s="257"/>
      <c r="L28" s="257"/>
      <c r="M28" s="257"/>
      <c r="N28" s="199" t="s">
        <v>237</v>
      </c>
      <c r="O28" s="199" t="s">
        <v>238</v>
      </c>
      <c r="P28" s="199" t="s">
        <v>239</v>
      </c>
      <c r="Q28" s="199" t="s">
        <v>210</v>
      </c>
      <c r="R28" s="92"/>
      <c r="S28" s="92"/>
      <c r="T28" s="92"/>
    </row>
    <row r="29" spans="2:20" ht="70.5" customHeight="1" x14ac:dyDescent="0.15">
      <c r="B29" s="257" t="s">
        <v>240</v>
      </c>
      <c r="C29" s="257"/>
      <c r="D29" s="257"/>
      <c r="E29" s="257"/>
      <c r="F29" s="257"/>
      <c r="G29" s="257"/>
      <c r="H29" s="257"/>
      <c r="I29" s="257"/>
      <c r="J29" s="257"/>
      <c r="K29" s="257"/>
      <c r="L29" s="257"/>
      <c r="M29" s="257"/>
      <c r="N29" s="199"/>
      <c r="O29" s="199"/>
      <c r="P29" s="199"/>
      <c r="Q29" s="199"/>
      <c r="R29" s="92"/>
      <c r="S29" s="92"/>
      <c r="T29" s="92"/>
    </row>
    <row r="30" spans="2:20" ht="70.5" customHeight="1" x14ac:dyDescent="0.15">
      <c r="B30" s="257" t="s">
        <v>241</v>
      </c>
      <c r="C30" s="257"/>
      <c r="D30" s="257"/>
      <c r="E30" s="257"/>
      <c r="F30" s="257"/>
      <c r="G30" s="257"/>
      <c r="H30" s="257"/>
      <c r="I30" s="257"/>
      <c r="J30" s="257"/>
      <c r="K30" s="257"/>
      <c r="L30" s="257"/>
      <c r="M30" s="257"/>
      <c r="N30" s="206"/>
      <c r="O30" s="199"/>
      <c r="P30" s="199"/>
      <c r="Q30" s="199"/>
      <c r="R30" s="92"/>
      <c r="S30" s="92"/>
      <c r="T30" s="92"/>
    </row>
    <row r="31" spans="2:20" ht="70.5" customHeight="1" x14ac:dyDescent="0.15">
      <c r="B31" s="257" t="s">
        <v>242</v>
      </c>
      <c r="C31" s="257"/>
      <c r="D31" s="257"/>
      <c r="E31" s="257"/>
      <c r="F31" s="257"/>
      <c r="G31" s="257"/>
      <c r="H31" s="257"/>
      <c r="I31" s="257"/>
      <c r="J31" s="257"/>
      <c r="K31" s="257"/>
      <c r="L31" s="257"/>
      <c r="M31" s="257"/>
      <c r="N31" s="207" t="s">
        <v>243</v>
      </c>
      <c r="O31" s="198" t="s">
        <v>244</v>
      </c>
      <c r="P31" s="199" t="s">
        <v>239</v>
      </c>
      <c r="Q31" s="199" t="s">
        <v>155</v>
      </c>
      <c r="R31" s="92"/>
      <c r="S31" s="92"/>
      <c r="T31" s="92"/>
    </row>
    <row r="32" spans="2:20" ht="70.5" customHeight="1" x14ac:dyDescent="0.15">
      <c r="B32" s="257" t="s">
        <v>245</v>
      </c>
      <c r="C32" s="257"/>
      <c r="D32" s="257"/>
      <c r="E32" s="257"/>
      <c r="F32" s="257"/>
      <c r="G32" s="257"/>
      <c r="H32" s="257"/>
      <c r="I32" s="257"/>
      <c r="J32" s="257"/>
      <c r="K32" s="257"/>
      <c r="L32" s="257"/>
      <c r="M32" s="257"/>
      <c r="N32" s="198" t="s">
        <v>246</v>
      </c>
      <c r="O32" s="199"/>
      <c r="P32" s="199"/>
      <c r="Q32" s="199"/>
      <c r="R32" s="92"/>
      <c r="S32" s="92"/>
      <c r="T32" s="92"/>
    </row>
    <row r="33" spans="2:20" ht="70.5" customHeight="1" x14ac:dyDescent="0.15">
      <c r="B33" s="257" t="s">
        <v>247</v>
      </c>
      <c r="C33" s="257"/>
      <c r="D33" s="257"/>
      <c r="E33" s="257"/>
      <c r="F33" s="257"/>
      <c r="G33" s="257"/>
      <c r="H33" s="257"/>
      <c r="I33" s="257"/>
      <c r="J33" s="257"/>
      <c r="K33" s="257"/>
      <c r="L33" s="257"/>
      <c r="M33" s="257"/>
      <c r="N33" s="206"/>
      <c r="O33" s="199"/>
      <c r="P33" s="199"/>
      <c r="Q33" s="199"/>
      <c r="R33" s="92"/>
      <c r="S33" s="92"/>
      <c r="T33" s="92"/>
    </row>
    <row r="34" spans="2:20" ht="70.5" customHeight="1" x14ac:dyDescent="0.15">
      <c r="B34" s="257" t="s">
        <v>248</v>
      </c>
      <c r="C34" s="257"/>
      <c r="D34" s="257"/>
      <c r="E34" s="257"/>
      <c r="F34" s="257"/>
      <c r="G34" s="257"/>
      <c r="H34" s="257"/>
      <c r="I34" s="257"/>
      <c r="J34" s="257"/>
      <c r="K34" s="257"/>
      <c r="L34" s="257"/>
      <c r="M34" s="257"/>
      <c r="N34" s="206"/>
      <c r="O34" s="199"/>
      <c r="P34" s="199"/>
      <c r="Q34" s="199"/>
      <c r="R34" s="92"/>
      <c r="S34" s="92"/>
      <c r="T34" s="92"/>
    </row>
    <row r="35" spans="2:20" ht="70.5" customHeight="1" x14ac:dyDescent="0.15">
      <c r="B35" s="257" t="s">
        <v>249</v>
      </c>
      <c r="C35" s="257"/>
      <c r="D35" s="257" t="s">
        <v>250</v>
      </c>
      <c r="E35" s="257"/>
      <c r="F35" s="257"/>
      <c r="G35" s="257"/>
      <c r="H35" s="257"/>
      <c r="I35" s="257"/>
      <c r="J35" s="257"/>
      <c r="K35" s="257"/>
      <c r="L35" s="257"/>
      <c r="M35" s="257"/>
      <c r="N35" s="206"/>
      <c r="O35" s="199"/>
      <c r="P35" s="199"/>
      <c r="Q35" s="199"/>
      <c r="R35" s="92"/>
      <c r="S35" s="92"/>
      <c r="T35" s="92"/>
    </row>
    <row r="36" spans="2:20" ht="70.5" customHeight="1" x14ac:dyDescent="0.15">
      <c r="B36" s="257"/>
      <c r="C36" s="257"/>
      <c r="D36" s="257" t="s">
        <v>251</v>
      </c>
      <c r="E36" s="257"/>
      <c r="F36" s="257"/>
      <c r="G36" s="257"/>
      <c r="H36" s="257"/>
      <c r="I36" s="257"/>
      <c r="J36" s="257"/>
      <c r="K36" s="257"/>
      <c r="L36" s="257"/>
      <c r="M36" s="257"/>
      <c r="N36" s="206"/>
      <c r="O36" s="199"/>
      <c r="P36" s="199"/>
      <c r="Q36" s="199"/>
      <c r="R36" s="92"/>
      <c r="S36" s="92"/>
      <c r="T36" s="92"/>
    </row>
    <row r="38" spans="2:20" x14ac:dyDescent="0.15">
      <c r="Q38" s="204" t="s">
        <v>252</v>
      </c>
    </row>
    <row r="39" spans="2:20" x14ac:dyDescent="0.15">
      <c r="Q39" s="203" t="s">
        <v>155</v>
      </c>
    </row>
    <row r="40" spans="2:20" x14ac:dyDescent="0.15">
      <c r="Q40" s="203" t="s">
        <v>210</v>
      </c>
    </row>
    <row r="41" spans="2:20" x14ac:dyDescent="0.15">
      <c r="Q41" s="203" t="s">
        <v>253</v>
      </c>
    </row>
  </sheetData>
  <sheetProtection algorithmName="SHA-512" hashValue="+azWYf/kM7c85n7zAHM0901+LygOD94HR6e7EQ1q9umn19fYFqr6/U6IVB7w12X5Q//IvRhpgRBpkQ0GvexALQ==" saltValue="pyxAE6f1qyA09TELZOdjFA==" spinCount="100000" sheet="1" formatCells="0" formatColumns="0" formatRows="0" insertColumns="0" insertRows="0" insertHyperlinks="0" deleteColumns="0" deleteRows="0"/>
  <mergeCells count="44">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P25:P26"/>
    <mergeCell ref="Q25:Q26"/>
    <mergeCell ref="B25:M26"/>
    <mergeCell ref="H4:H5"/>
    <mergeCell ref="I4:L4"/>
    <mergeCell ref="N25:N26"/>
    <mergeCell ref="O25:O26"/>
    <mergeCell ref="B14:B18"/>
    <mergeCell ref="C14:C18"/>
    <mergeCell ref="B20:B21"/>
    <mergeCell ref="C20:C21"/>
    <mergeCell ref="B6:B7"/>
    <mergeCell ref="C6:C7"/>
    <mergeCell ref="B8:B11"/>
    <mergeCell ref="C8:C11"/>
    <mergeCell ref="B12:B13"/>
    <mergeCell ref="C12:C13"/>
    <mergeCell ref="B35:C36"/>
    <mergeCell ref="D35:M35"/>
    <mergeCell ref="D36:M36"/>
    <mergeCell ref="B34:M34"/>
    <mergeCell ref="B28:M28"/>
    <mergeCell ref="B29:M29"/>
    <mergeCell ref="B33:M33"/>
    <mergeCell ref="B30:M30"/>
    <mergeCell ref="B31:M31"/>
    <mergeCell ref="B32:M32"/>
    <mergeCell ref="B27:M27"/>
  </mergeCells>
  <dataValidations count="4">
    <dataValidation type="list" allowBlank="1" showInputMessage="1" showErrorMessage="1" sqref="Q27:Q36 T6:T22" xr:uid="{00000000-0002-0000-0500-000000000000}">
      <formula1>$Q$39:$Q$40</formula1>
    </dataValidation>
    <dataValidation type="list" allowBlank="1" showInputMessage="1" showErrorMessage="1" sqref="Q6:Q22" xr:uid="{00000000-0002-0000-0500-000001000000}">
      <formula1>$Q$39:$Q$41</formula1>
    </dataValidation>
    <dataValidation type="list" allowBlank="1" showInputMessage="1" showErrorMessage="1" sqref="F6:F22 H19:H21 J20:J21" xr:uid="{DDF5F705-38E7-4137-9B41-E77C853A3298}">
      <formula1>#REF!</formula1>
    </dataValidation>
    <dataValidation type="list" allowBlank="1" sqref="E6:E22 G19:G21" xr:uid="{5E1BA3EE-3E4C-4A8A-8583-033C4CAC779D}">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W713"/>
  <sheetViews>
    <sheetView showGridLines="0" topLeftCell="A2" zoomScale="70" zoomScaleNormal="70" workbookViewId="0">
      <selection activeCell="D11" sqref="D11"/>
    </sheetView>
  </sheetViews>
  <sheetFormatPr baseColWidth="10" defaultColWidth="11.42578125" defaultRowHeight="11.25" x14ac:dyDescent="0.15"/>
  <cols>
    <col min="1" max="3" width="18.140625" style="1" customWidth="1"/>
    <col min="4" max="4" width="37.140625" style="1" customWidth="1"/>
    <col min="5" max="5" width="37.140625" style="177" customWidth="1"/>
    <col min="6" max="12" width="24.140625" style="177" customWidth="1"/>
    <col min="13" max="13" width="12.140625" style="1" customWidth="1"/>
    <col min="14" max="15" width="21.5703125" style="1" customWidth="1"/>
    <col min="16" max="16" width="19" style="1" customWidth="1"/>
    <col min="17" max="17" width="14" style="177" customWidth="1"/>
    <col min="18" max="18" width="36.42578125" style="1" customWidth="1"/>
    <col min="19" max="19" width="17" style="177" customWidth="1"/>
    <col min="20" max="22" width="17" style="1" customWidth="1"/>
    <col min="23" max="25" width="14.85546875" style="1" customWidth="1"/>
    <col min="26" max="28" width="14.85546875" style="177" customWidth="1"/>
    <col min="29" max="29" width="25.5703125" style="177" customWidth="1"/>
    <col min="30" max="41" width="14.85546875" style="1" customWidth="1"/>
    <col min="42" max="43" width="20.5703125" style="177" customWidth="1"/>
    <col min="44" max="47" width="14.85546875" style="1" customWidth="1"/>
    <col min="48" max="49" width="20.85546875" style="1" customWidth="1"/>
    <col min="50" max="287" width="11.42578125" style="1"/>
    <col min="288" max="288" width="16.7109375" style="1" customWidth="1"/>
    <col min="289" max="289" width="28.28515625" style="1" customWidth="1"/>
    <col min="290" max="290" width="19.42578125" style="1" customWidth="1"/>
    <col min="291" max="291" width="13.140625" style="1" customWidth="1"/>
    <col min="292" max="292" width="16.42578125" style="1" customWidth="1"/>
    <col min="293" max="293" width="15.5703125" style="1" customWidth="1"/>
    <col min="294" max="294" width="15.28515625" style="1" customWidth="1"/>
    <col min="295" max="295" width="15.140625" style="1" customWidth="1"/>
    <col min="296" max="296" width="14" style="1" customWidth="1"/>
    <col min="297" max="297" width="11.42578125" style="1"/>
    <col min="298" max="298" width="15.5703125" style="1" customWidth="1"/>
    <col min="299" max="299" width="15" style="1" customWidth="1"/>
    <col min="300" max="300" width="18.42578125" style="1" customWidth="1"/>
    <col min="301" max="302" width="11.42578125" style="1"/>
    <col min="303" max="303" width="14.7109375" style="1" customWidth="1"/>
    <col min="304" max="304" width="17" style="1" customWidth="1"/>
    <col min="305" max="305" width="16.28515625" style="1" customWidth="1"/>
    <col min="306" max="543" width="11.42578125" style="1"/>
    <col min="544" max="544" width="16.7109375" style="1" customWidth="1"/>
    <col min="545" max="545" width="28.28515625" style="1" customWidth="1"/>
    <col min="546" max="546" width="19.42578125" style="1" customWidth="1"/>
    <col min="547" max="547" width="13.140625" style="1" customWidth="1"/>
    <col min="548" max="548" width="16.42578125" style="1" customWidth="1"/>
    <col min="549" max="549" width="15.5703125" style="1" customWidth="1"/>
    <col min="550" max="550" width="15.28515625" style="1" customWidth="1"/>
    <col min="551" max="551" width="15.140625" style="1" customWidth="1"/>
    <col min="552" max="552" width="14" style="1" customWidth="1"/>
    <col min="553" max="553" width="11.42578125" style="1"/>
    <col min="554" max="554" width="15.5703125" style="1" customWidth="1"/>
    <col min="555" max="555" width="15" style="1" customWidth="1"/>
    <col min="556" max="556" width="18.42578125" style="1" customWidth="1"/>
    <col min="557" max="558" width="11.42578125" style="1"/>
    <col min="559" max="559" width="14.7109375" style="1" customWidth="1"/>
    <col min="560" max="560" width="17" style="1" customWidth="1"/>
    <col min="561" max="561" width="16.28515625" style="1" customWidth="1"/>
    <col min="562" max="799" width="11.42578125" style="1"/>
    <col min="800" max="800" width="16.7109375" style="1" customWidth="1"/>
    <col min="801" max="801" width="28.28515625" style="1" customWidth="1"/>
    <col min="802" max="802" width="19.42578125" style="1" customWidth="1"/>
    <col min="803" max="803" width="13.140625" style="1" customWidth="1"/>
    <col min="804" max="804" width="16.42578125" style="1" customWidth="1"/>
    <col min="805" max="805" width="15.5703125" style="1" customWidth="1"/>
    <col min="806" max="806" width="15.28515625" style="1" customWidth="1"/>
    <col min="807" max="807" width="15.140625" style="1" customWidth="1"/>
    <col min="808" max="808" width="14" style="1" customWidth="1"/>
    <col min="809" max="809" width="11.42578125" style="1"/>
    <col min="810" max="810" width="15.5703125" style="1" customWidth="1"/>
    <col min="811" max="811" width="15" style="1" customWidth="1"/>
    <col min="812" max="812" width="18.42578125" style="1" customWidth="1"/>
    <col min="813" max="814" width="11.42578125" style="1"/>
    <col min="815" max="815" width="14.7109375" style="1" customWidth="1"/>
    <col min="816" max="816" width="17" style="1" customWidth="1"/>
    <col min="817" max="817" width="16.28515625" style="1" customWidth="1"/>
    <col min="818" max="1055" width="11.42578125" style="1"/>
    <col min="1056" max="1056" width="16.7109375" style="1" customWidth="1"/>
    <col min="1057" max="1057" width="28.28515625" style="1" customWidth="1"/>
    <col min="1058" max="1058" width="19.42578125" style="1" customWidth="1"/>
    <col min="1059" max="1059" width="13.140625" style="1" customWidth="1"/>
    <col min="1060" max="1060" width="16.42578125" style="1" customWidth="1"/>
    <col min="1061" max="1061" width="15.5703125" style="1" customWidth="1"/>
    <col min="1062" max="1062" width="15.28515625" style="1" customWidth="1"/>
    <col min="1063" max="1063" width="15.140625" style="1" customWidth="1"/>
    <col min="1064" max="1064" width="14" style="1" customWidth="1"/>
    <col min="1065" max="1065" width="11.42578125" style="1"/>
    <col min="1066" max="1066" width="15.5703125" style="1" customWidth="1"/>
    <col min="1067" max="1067" width="15" style="1" customWidth="1"/>
    <col min="1068" max="1068" width="18.42578125" style="1" customWidth="1"/>
    <col min="1069" max="1070" width="11.42578125" style="1"/>
    <col min="1071" max="1071" width="14.7109375" style="1" customWidth="1"/>
    <col min="1072" max="1072" width="17" style="1" customWidth="1"/>
    <col min="1073" max="1073" width="16.28515625" style="1" customWidth="1"/>
    <col min="1074" max="1311" width="11.42578125" style="1"/>
    <col min="1312" max="1312" width="16.7109375" style="1" customWidth="1"/>
    <col min="1313" max="1313" width="28.28515625" style="1" customWidth="1"/>
    <col min="1314" max="1314" width="19.42578125" style="1" customWidth="1"/>
    <col min="1315" max="1315" width="13.140625" style="1" customWidth="1"/>
    <col min="1316" max="1316" width="16.42578125" style="1" customWidth="1"/>
    <col min="1317" max="1317" width="15.5703125" style="1" customWidth="1"/>
    <col min="1318" max="1318" width="15.28515625" style="1" customWidth="1"/>
    <col min="1319" max="1319" width="15.140625" style="1" customWidth="1"/>
    <col min="1320" max="1320" width="14" style="1" customWidth="1"/>
    <col min="1321" max="1321" width="11.42578125" style="1"/>
    <col min="1322" max="1322" width="15.5703125" style="1" customWidth="1"/>
    <col min="1323" max="1323" width="15" style="1" customWidth="1"/>
    <col min="1324" max="1324" width="18.42578125" style="1" customWidth="1"/>
    <col min="1325" max="1326" width="11.42578125" style="1"/>
    <col min="1327" max="1327" width="14.7109375" style="1" customWidth="1"/>
    <col min="1328" max="1328" width="17" style="1" customWidth="1"/>
    <col min="1329" max="1329" width="16.28515625" style="1" customWidth="1"/>
    <col min="1330" max="1567" width="11.42578125" style="1"/>
    <col min="1568" max="1568" width="16.7109375" style="1" customWidth="1"/>
    <col min="1569" max="1569" width="28.28515625" style="1" customWidth="1"/>
    <col min="1570" max="1570" width="19.42578125" style="1" customWidth="1"/>
    <col min="1571" max="1571" width="13.140625" style="1" customWidth="1"/>
    <col min="1572" max="1572" width="16.42578125" style="1" customWidth="1"/>
    <col min="1573" max="1573" width="15.5703125" style="1" customWidth="1"/>
    <col min="1574" max="1574" width="15.28515625" style="1" customWidth="1"/>
    <col min="1575" max="1575" width="15.140625" style="1" customWidth="1"/>
    <col min="1576" max="1576" width="14" style="1" customWidth="1"/>
    <col min="1577" max="1577" width="11.42578125" style="1"/>
    <col min="1578" max="1578" width="15.5703125" style="1" customWidth="1"/>
    <col min="1579" max="1579" width="15" style="1" customWidth="1"/>
    <col min="1580" max="1580" width="18.42578125" style="1" customWidth="1"/>
    <col min="1581" max="1582" width="11.42578125" style="1"/>
    <col min="1583" max="1583" width="14.7109375" style="1" customWidth="1"/>
    <col min="1584" max="1584" width="17" style="1" customWidth="1"/>
    <col min="1585" max="1585" width="16.28515625" style="1" customWidth="1"/>
    <col min="1586" max="1823" width="11.42578125" style="1"/>
    <col min="1824" max="1824" width="16.7109375" style="1" customWidth="1"/>
    <col min="1825" max="1825" width="28.28515625" style="1" customWidth="1"/>
    <col min="1826" max="1826" width="19.42578125" style="1" customWidth="1"/>
    <col min="1827" max="1827" width="13.140625" style="1" customWidth="1"/>
    <col min="1828" max="1828" width="16.42578125" style="1" customWidth="1"/>
    <col min="1829" max="1829" width="15.5703125" style="1" customWidth="1"/>
    <col min="1830" max="1830" width="15.28515625" style="1" customWidth="1"/>
    <col min="1831" max="1831" width="15.140625" style="1" customWidth="1"/>
    <col min="1832" max="1832" width="14" style="1" customWidth="1"/>
    <col min="1833" max="1833" width="11.42578125" style="1"/>
    <col min="1834" max="1834" width="15.5703125" style="1" customWidth="1"/>
    <col min="1835" max="1835" width="15" style="1" customWidth="1"/>
    <col min="1836" max="1836" width="18.42578125" style="1" customWidth="1"/>
    <col min="1837" max="1838" width="11.42578125" style="1"/>
    <col min="1839" max="1839" width="14.7109375" style="1" customWidth="1"/>
    <col min="1840" max="1840" width="17" style="1" customWidth="1"/>
    <col min="1841" max="1841" width="16.28515625" style="1" customWidth="1"/>
    <col min="1842" max="2079" width="11.42578125" style="1"/>
    <col min="2080" max="2080" width="16.7109375" style="1" customWidth="1"/>
    <col min="2081" max="2081" width="28.28515625" style="1" customWidth="1"/>
    <col min="2082" max="2082" width="19.42578125" style="1" customWidth="1"/>
    <col min="2083" max="2083" width="13.140625" style="1" customWidth="1"/>
    <col min="2084" max="2084" width="16.42578125" style="1" customWidth="1"/>
    <col min="2085" max="2085" width="15.5703125" style="1" customWidth="1"/>
    <col min="2086" max="2086" width="15.28515625" style="1" customWidth="1"/>
    <col min="2087" max="2087" width="15.140625" style="1" customWidth="1"/>
    <col min="2088" max="2088" width="14" style="1" customWidth="1"/>
    <col min="2089" max="2089" width="11.42578125" style="1"/>
    <col min="2090" max="2090" width="15.5703125" style="1" customWidth="1"/>
    <col min="2091" max="2091" width="15" style="1" customWidth="1"/>
    <col min="2092" max="2092" width="18.42578125" style="1" customWidth="1"/>
    <col min="2093" max="2094" width="11.42578125" style="1"/>
    <col min="2095" max="2095" width="14.7109375" style="1" customWidth="1"/>
    <col min="2096" max="2096" width="17" style="1" customWidth="1"/>
    <col min="2097" max="2097" width="16.28515625" style="1" customWidth="1"/>
    <col min="2098" max="2335" width="11.42578125" style="1"/>
    <col min="2336" max="2336" width="16.7109375" style="1" customWidth="1"/>
    <col min="2337" max="2337" width="28.28515625" style="1" customWidth="1"/>
    <col min="2338" max="2338" width="19.42578125" style="1" customWidth="1"/>
    <col min="2339" max="2339" width="13.140625" style="1" customWidth="1"/>
    <col min="2340" max="2340" width="16.42578125" style="1" customWidth="1"/>
    <col min="2341" max="2341" width="15.5703125" style="1" customWidth="1"/>
    <col min="2342" max="2342" width="15.28515625" style="1" customWidth="1"/>
    <col min="2343" max="2343" width="15.140625" style="1" customWidth="1"/>
    <col min="2344" max="2344" width="14" style="1" customWidth="1"/>
    <col min="2345" max="2345" width="11.42578125" style="1"/>
    <col min="2346" max="2346" width="15.5703125" style="1" customWidth="1"/>
    <col min="2347" max="2347" width="15" style="1" customWidth="1"/>
    <col min="2348" max="2348" width="18.42578125" style="1" customWidth="1"/>
    <col min="2349" max="2350" width="11.42578125" style="1"/>
    <col min="2351" max="2351" width="14.7109375" style="1" customWidth="1"/>
    <col min="2352" max="2352" width="17" style="1" customWidth="1"/>
    <col min="2353" max="2353" width="16.28515625" style="1" customWidth="1"/>
    <col min="2354" max="2591" width="11.42578125" style="1"/>
    <col min="2592" max="2592" width="16.7109375" style="1" customWidth="1"/>
    <col min="2593" max="2593" width="28.28515625" style="1" customWidth="1"/>
    <col min="2594" max="2594" width="19.42578125" style="1" customWidth="1"/>
    <col min="2595" max="2595" width="13.140625" style="1" customWidth="1"/>
    <col min="2596" max="2596" width="16.42578125" style="1" customWidth="1"/>
    <col min="2597" max="2597" width="15.5703125" style="1" customWidth="1"/>
    <col min="2598" max="2598" width="15.28515625" style="1" customWidth="1"/>
    <col min="2599" max="2599" width="15.140625" style="1" customWidth="1"/>
    <col min="2600" max="2600" width="14" style="1" customWidth="1"/>
    <col min="2601" max="2601" width="11.42578125" style="1"/>
    <col min="2602" max="2602" width="15.5703125" style="1" customWidth="1"/>
    <col min="2603" max="2603" width="15" style="1" customWidth="1"/>
    <col min="2604" max="2604" width="18.42578125" style="1" customWidth="1"/>
    <col min="2605" max="2606" width="11.42578125" style="1"/>
    <col min="2607" max="2607" width="14.7109375" style="1" customWidth="1"/>
    <col min="2608" max="2608" width="17" style="1" customWidth="1"/>
    <col min="2609" max="2609" width="16.28515625" style="1" customWidth="1"/>
    <col min="2610" max="2847" width="11.42578125" style="1"/>
    <col min="2848" max="2848" width="16.7109375" style="1" customWidth="1"/>
    <col min="2849" max="2849" width="28.28515625" style="1" customWidth="1"/>
    <col min="2850" max="2850" width="19.42578125" style="1" customWidth="1"/>
    <col min="2851" max="2851" width="13.140625" style="1" customWidth="1"/>
    <col min="2852" max="2852" width="16.42578125" style="1" customWidth="1"/>
    <col min="2853" max="2853" width="15.5703125" style="1" customWidth="1"/>
    <col min="2854" max="2854" width="15.28515625" style="1" customWidth="1"/>
    <col min="2855" max="2855" width="15.140625" style="1" customWidth="1"/>
    <col min="2856" max="2856" width="14" style="1" customWidth="1"/>
    <col min="2857" max="2857" width="11.42578125" style="1"/>
    <col min="2858" max="2858" width="15.5703125" style="1" customWidth="1"/>
    <col min="2859" max="2859" width="15" style="1" customWidth="1"/>
    <col min="2860" max="2860" width="18.42578125" style="1" customWidth="1"/>
    <col min="2861" max="2862" width="11.42578125" style="1"/>
    <col min="2863" max="2863" width="14.7109375" style="1" customWidth="1"/>
    <col min="2864" max="2864" width="17" style="1" customWidth="1"/>
    <col min="2865" max="2865" width="16.28515625" style="1" customWidth="1"/>
    <col min="2866" max="3103" width="11.42578125" style="1"/>
    <col min="3104" max="3104" width="16.7109375" style="1" customWidth="1"/>
    <col min="3105" max="3105" width="28.28515625" style="1" customWidth="1"/>
    <col min="3106" max="3106" width="19.42578125" style="1" customWidth="1"/>
    <col min="3107" max="3107" width="13.140625" style="1" customWidth="1"/>
    <col min="3108" max="3108" width="16.42578125" style="1" customWidth="1"/>
    <col min="3109" max="3109" width="15.5703125" style="1" customWidth="1"/>
    <col min="3110" max="3110" width="15.28515625" style="1" customWidth="1"/>
    <col min="3111" max="3111" width="15.140625" style="1" customWidth="1"/>
    <col min="3112" max="3112" width="14" style="1" customWidth="1"/>
    <col min="3113" max="3113" width="11.42578125" style="1"/>
    <col min="3114" max="3114" width="15.5703125" style="1" customWidth="1"/>
    <col min="3115" max="3115" width="15" style="1" customWidth="1"/>
    <col min="3116" max="3116" width="18.42578125" style="1" customWidth="1"/>
    <col min="3117" max="3118" width="11.42578125" style="1"/>
    <col min="3119" max="3119" width="14.7109375" style="1" customWidth="1"/>
    <col min="3120" max="3120" width="17" style="1" customWidth="1"/>
    <col min="3121" max="3121" width="16.28515625" style="1" customWidth="1"/>
    <col min="3122" max="3359" width="11.42578125" style="1"/>
    <col min="3360" max="3360" width="16.7109375" style="1" customWidth="1"/>
    <col min="3361" max="3361" width="28.28515625" style="1" customWidth="1"/>
    <col min="3362" max="3362" width="19.42578125" style="1" customWidth="1"/>
    <col min="3363" max="3363" width="13.140625" style="1" customWidth="1"/>
    <col min="3364" max="3364" width="16.42578125" style="1" customWidth="1"/>
    <col min="3365" max="3365" width="15.5703125" style="1" customWidth="1"/>
    <col min="3366" max="3366" width="15.28515625" style="1" customWidth="1"/>
    <col min="3367" max="3367" width="15.140625" style="1" customWidth="1"/>
    <col min="3368" max="3368" width="14" style="1" customWidth="1"/>
    <col min="3369" max="3369" width="11.42578125" style="1"/>
    <col min="3370" max="3370" width="15.5703125" style="1" customWidth="1"/>
    <col min="3371" max="3371" width="15" style="1" customWidth="1"/>
    <col min="3372" max="3372" width="18.42578125" style="1" customWidth="1"/>
    <col min="3373" max="3374" width="11.42578125" style="1"/>
    <col min="3375" max="3375" width="14.7109375" style="1" customWidth="1"/>
    <col min="3376" max="3376" width="17" style="1" customWidth="1"/>
    <col min="3377" max="3377" width="16.28515625" style="1" customWidth="1"/>
    <col min="3378" max="3615" width="11.42578125" style="1"/>
    <col min="3616" max="3616" width="16.7109375" style="1" customWidth="1"/>
    <col min="3617" max="3617" width="28.28515625" style="1" customWidth="1"/>
    <col min="3618" max="3618" width="19.42578125" style="1" customWidth="1"/>
    <col min="3619" max="3619" width="13.140625" style="1" customWidth="1"/>
    <col min="3620" max="3620" width="16.42578125" style="1" customWidth="1"/>
    <col min="3621" max="3621" width="15.5703125" style="1" customWidth="1"/>
    <col min="3622" max="3622" width="15.28515625" style="1" customWidth="1"/>
    <col min="3623" max="3623" width="15.140625" style="1" customWidth="1"/>
    <col min="3624" max="3624" width="14" style="1" customWidth="1"/>
    <col min="3625" max="3625" width="11.42578125" style="1"/>
    <col min="3626" max="3626" width="15.5703125" style="1" customWidth="1"/>
    <col min="3627" max="3627" width="15" style="1" customWidth="1"/>
    <col min="3628" max="3628" width="18.42578125" style="1" customWidth="1"/>
    <col min="3629" max="3630" width="11.42578125" style="1"/>
    <col min="3631" max="3631" width="14.7109375" style="1" customWidth="1"/>
    <col min="3632" max="3632" width="17" style="1" customWidth="1"/>
    <col min="3633" max="3633" width="16.28515625" style="1" customWidth="1"/>
    <col min="3634" max="3871" width="11.42578125" style="1"/>
    <col min="3872" max="3872" width="16.7109375" style="1" customWidth="1"/>
    <col min="3873" max="3873" width="28.28515625" style="1" customWidth="1"/>
    <col min="3874" max="3874" width="19.42578125" style="1" customWidth="1"/>
    <col min="3875" max="3875" width="13.140625" style="1" customWidth="1"/>
    <col min="3876" max="3876" width="16.42578125" style="1" customWidth="1"/>
    <col min="3877" max="3877" width="15.5703125" style="1" customWidth="1"/>
    <col min="3878" max="3878" width="15.28515625" style="1" customWidth="1"/>
    <col min="3879" max="3879" width="15.140625" style="1" customWidth="1"/>
    <col min="3880" max="3880" width="14" style="1" customWidth="1"/>
    <col min="3881" max="3881" width="11.42578125" style="1"/>
    <col min="3882" max="3882" width="15.5703125" style="1" customWidth="1"/>
    <col min="3883" max="3883" width="15" style="1" customWidth="1"/>
    <col min="3884" max="3884" width="18.42578125" style="1" customWidth="1"/>
    <col min="3885" max="3886" width="11.42578125" style="1"/>
    <col min="3887" max="3887" width="14.7109375" style="1" customWidth="1"/>
    <col min="3888" max="3888" width="17" style="1" customWidth="1"/>
    <col min="3889" max="3889" width="16.28515625" style="1" customWidth="1"/>
    <col min="3890" max="4127" width="11.42578125" style="1"/>
    <col min="4128" max="4128" width="16.7109375" style="1" customWidth="1"/>
    <col min="4129" max="4129" width="28.28515625" style="1" customWidth="1"/>
    <col min="4130" max="4130" width="19.42578125" style="1" customWidth="1"/>
    <col min="4131" max="4131" width="13.140625" style="1" customWidth="1"/>
    <col min="4132" max="4132" width="16.42578125" style="1" customWidth="1"/>
    <col min="4133" max="4133" width="15.5703125" style="1" customWidth="1"/>
    <col min="4134" max="4134" width="15.28515625" style="1" customWidth="1"/>
    <col min="4135" max="4135" width="15.140625" style="1" customWidth="1"/>
    <col min="4136" max="4136" width="14" style="1" customWidth="1"/>
    <col min="4137" max="4137" width="11.42578125" style="1"/>
    <col min="4138" max="4138" width="15.5703125" style="1" customWidth="1"/>
    <col min="4139" max="4139" width="15" style="1" customWidth="1"/>
    <col min="4140" max="4140" width="18.42578125" style="1" customWidth="1"/>
    <col min="4141" max="4142" width="11.42578125" style="1"/>
    <col min="4143" max="4143" width="14.7109375" style="1" customWidth="1"/>
    <col min="4144" max="4144" width="17" style="1" customWidth="1"/>
    <col min="4145" max="4145" width="16.28515625" style="1" customWidth="1"/>
    <col min="4146" max="4383" width="11.42578125" style="1"/>
    <col min="4384" max="4384" width="16.7109375" style="1" customWidth="1"/>
    <col min="4385" max="4385" width="28.28515625" style="1" customWidth="1"/>
    <col min="4386" max="4386" width="19.42578125" style="1" customWidth="1"/>
    <col min="4387" max="4387" width="13.140625" style="1" customWidth="1"/>
    <col min="4388" max="4388" width="16.42578125" style="1" customWidth="1"/>
    <col min="4389" max="4389" width="15.5703125" style="1" customWidth="1"/>
    <col min="4390" max="4390" width="15.28515625" style="1" customWidth="1"/>
    <col min="4391" max="4391" width="15.140625" style="1" customWidth="1"/>
    <col min="4392" max="4392" width="14" style="1" customWidth="1"/>
    <col min="4393" max="4393" width="11.42578125" style="1"/>
    <col min="4394" max="4394" width="15.5703125" style="1" customWidth="1"/>
    <col min="4395" max="4395" width="15" style="1" customWidth="1"/>
    <col min="4396" max="4396" width="18.42578125" style="1" customWidth="1"/>
    <col min="4397" max="4398" width="11.42578125" style="1"/>
    <col min="4399" max="4399" width="14.7109375" style="1" customWidth="1"/>
    <col min="4400" max="4400" width="17" style="1" customWidth="1"/>
    <col min="4401" max="4401" width="16.28515625" style="1" customWidth="1"/>
    <col min="4402" max="4639" width="11.42578125" style="1"/>
    <col min="4640" max="4640" width="16.7109375" style="1" customWidth="1"/>
    <col min="4641" max="4641" width="28.28515625" style="1" customWidth="1"/>
    <col min="4642" max="4642" width="19.42578125" style="1" customWidth="1"/>
    <col min="4643" max="4643" width="13.140625" style="1" customWidth="1"/>
    <col min="4644" max="4644" width="16.42578125" style="1" customWidth="1"/>
    <col min="4645" max="4645" width="15.5703125" style="1" customWidth="1"/>
    <col min="4646" max="4646" width="15.28515625" style="1" customWidth="1"/>
    <col min="4647" max="4647" width="15.140625" style="1" customWidth="1"/>
    <col min="4648" max="4648" width="14" style="1" customWidth="1"/>
    <col min="4649" max="4649" width="11.42578125" style="1"/>
    <col min="4650" max="4650" width="15.5703125" style="1" customWidth="1"/>
    <col min="4651" max="4651" width="15" style="1" customWidth="1"/>
    <col min="4652" max="4652" width="18.42578125" style="1" customWidth="1"/>
    <col min="4653" max="4654" width="11.42578125" style="1"/>
    <col min="4655" max="4655" width="14.7109375" style="1" customWidth="1"/>
    <col min="4656" max="4656" width="17" style="1" customWidth="1"/>
    <col min="4657" max="4657" width="16.28515625" style="1" customWidth="1"/>
    <col min="4658" max="4895" width="11.42578125" style="1"/>
    <col min="4896" max="4896" width="16.7109375" style="1" customWidth="1"/>
    <col min="4897" max="4897" width="28.28515625" style="1" customWidth="1"/>
    <col min="4898" max="4898" width="19.42578125" style="1" customWidth="1"/>
    <col min="4899" max="4899" width="13.140625" style="1" customWidth="1"/>
    <col min="4900" max="4900" width="16.42578125" style="1" customWidth="1"/>
    <col min="4901" max="4901" width="15.5703125" style="1" customWidth="1"/>
    <col min="4902" max="4902" width="15.28515625" style="1" customWidth="1"/>
    <col min="4903" max="4903" width="15.140625" style="1" customWidth="1"/>
    <col min="4904" max="4904" width="14" style="1" customWidth="1"/>
    <col min="4905" max="4905" width="11.42578125" style="1"/>
    <col min="4906" max="4906" width="15.5703125" style="1" customWidth="1"/>
    <col min="4907" max="4907" width="15" style="1" customWidth="1"/>
    <col min="4908" max="4908" width="18.42578125" style="1" customWidth="1"/>
    <col min="4909" max="4910" width="11.42578125" style="1"/>
    <col min="4911" max="4911" width="14.7109375" style="1" customWidth="1"/>
    <col min="4912" max="4912" width="17" style="1" customWidth="1"/>
    <col min="4913" max="4913" width="16.28515625" style="1" customWidth="1"/>
    <col min="4914" max="5151" width="11.42578125" style="1"/>
    <col min="5152" max="5152" width="16.7109375" style="1" customWidth="1"/>
    <col min="5153" max="5153" width="28.28515625" style="1" customWidth="1"/>
    <col min="5154" max="5154" width="19.42578125" style="1" customWidth="1"/>
    <col min="5155" max="5155" width="13.140625" style="1" customWidth="1"/>
    <col min="5156" max="5156" width="16.42578125" style="1" customWidth="1"/>
    <col min="5157" max="5157" width="15.5703125" style="1" customWidth="1"/>
    <col min="5158" max="5158" width="15.28515625" style="1" customWidth="1"/>
    <col min="5159" max="5159" width="15.140625" style="1" customWidth="1"/>
    <col min="5160" max="5160" width="14" style="1" customWidth="1"/>
    <col min="5161" max="5161" width="11.42578125" style="1"/>
    <col min="5162" max="5162" width="15.5703125" style="1" customWidth="1"/>
    <col min="5163" max="5163" width="15" style="1" customWidth="1"/>
    <col min="5164" max="5164" width="18.42578125" style="1" customWidth="1"/>
    <col min="5165" max="5166" width="11.42578125" style="1"/>
    <col min="5167" max="5167" width="14.7109375" style="1" customWidth="1"/>
    <col min="5168" max="5168" width="17" style="1" customWidth="1"/>
    <col min="5169" max="5169" width="16.28515625" style="1" customWidth="1"/>
    <col min="5170" max="5407" width="11.42578125" style="1"/>
    <col min="5408" max="5408" width="16.7109375" style="1" customWidth="1"/>
    <col min="5409" max="5409" width="28.28515625" style="1" customWidth="1"/>
    <col min="5410" max="5410" width="19.42578125" style="1" customWidth="1"/>
    <col min="5411" max="5411" width="13.140625" style="1" customWidth="1"/>
    <col min="5412" max="5412" width="16.42578125" style="1" customWidth="1"/>
    <col min="5413" max="5413" width="15.5703125" style="1" customWidth="1"/>
    <col min="5414" max="5414" width="15.28515625" style="1" customWidth="1"/>
    <col min="5415" max="5415" width="15.140625" style="1" customWidth="1"/>
    <col min="5416" max="5416" width="14" style="1" customWidth="1"/>
    <col min="5417" max="5417" width="11.42578125" style="1"/>
    <col min="5418" max="5418" width="15.5703125" style="1" customWidth="1"/>
    <col min="5419" max="5419" width="15" style="1" customWidth="1"/>
    <col min="5420" max="5420" width="18.42578125" style="1" customWidth="1"/>
    <col min="5421" max="5422" width="11.42578125" style="1"/>
    <col min="5423" max="5423" width="14.7109375" style="1" customWidth="1"/>
    <col min="5424" max="5424" width="17" style="1" customWidth="1"/>
    <col min="5425" max="5425" width="16.28515625" style="1" customWidth="1"/>
    <col min="5426" max="5663" width="11.42578125" style="1"/>
    <col min="5664" max="5664" width="16.7109375" style="1" customWidth="1"/>
    <col min="5665" max="5665" width="28.28515625" style="1" customWidth="1"/>
    <col min="5666" max="5666" width="19.42578125" style="1" customWidth="1"/>
    <col min="5667" max="5667" width="13.140625" style="1" customWidth="1"/>
    <col min="5668" max="5668" width="16.42578125" style="1" customWidth="1"/>
    <col min="5669" max="5669" width="15.5703125" style="1" customWidth="1"/>
    <col min="5670" max="5670" width="15.28515625" style="1" customWidth="1"/>
    <col min="5671" max="5671" width="15.140625" style="1" customWidth="1"/>
    <col min="5672" max="5672" width="14" style="1" customWidth="1"/>
    <col min="5673" max="5673" width="11.42578125" style="1"/>
    <col min="5674" max="5674" width="15.5703125" style="1" customWidth="1"/>
    <col min="5675" max="5675" width="15" style="1" customWidth="1"/>
    <col min="5676" max="5676" width="18.42578125" style="1" customWidth="1"/>
    <col min="5677" max="5678" width="11.42578125" style="1"/>
    <col min="5679" max="5679" width="14.7109375" style="1" customWidth="1"/>
    <col min="5680" max="5680" width="17" style="1" customWidth="1"/>
    <col min="5681" max="5681" width="16.28515625" style="1" customWidth="1"/>
    <col min="5682" max="5919" width="11.42578125" style="1"/>
    <col min="5920" max="5920" width="16.7109375" style="1" customWidth="1"/>
    <col min="5921" max="5921" width="28.28515625" style="1" customWidth="1"/>
    <col min="5922" max="5922" width="19.42578125" style="1" customWidth="1"/>
    <col min="5923" max="5923" width="13.140625" style="1" customWidth="1"/>
    <col min="5924" max="5924" width="16.42578125" style="1" customWidth="1"/>
    <col min="5925" max="5925" width="15.5703125" style="1" customWidth="1"/>
    <col min="5926" max="5926" width="15.28515625" style="1" customWidth="1"/>
    <col min="5927" max="5927" width="15.140625" style="1" customWidth="1"/>
    <col min="5928" max="5928" width="14" style="1" customWidth="1"/>
    <col min="5929" max="5929" width="11.42578125" style="1"/>
    <col min="5930" max="5930" width="15.5703125" style="1" customWidth="1"/>
    <col min="5931" max="5931" width="15" style="1" customWidth="1"/>
    <col min="5932" max="5932" width="18.42578125" style="1" customWidth="1"/>
    <col min="5933" max="5934" width="11.42578125" style="1"/>
    <col min="5935" max="5935" width="14.7109375" style="1" customWidth="1"/>
    <col min="5936" max="5936" width="17" style="1" customWidth="1"/>
    <col min="5937" max="5937" width="16.28515625" style="1" customWidth="1"/>
    <col min="5938" max="6175" width="11.42578125" style="1"/>
    <col min="6176" max="6176" width="16.7109375" style="1" customWidth="1"/>
    <col min="6177" max="6177" width="28.28515625" style="1" customWidth="1"/>
    <col min="6178" max="6178" width="19.42578125" style="1" customWidth="1"/>
    <col min="6179" max="6179" width="13.140625" style="1" customWidth="1"/>
    <col min="6180" max="6180" width="16.42578125" style="1" customWidth="1"/>
    <col min="6181" max="6181" width="15.5703125" style="1" customWidth="1"/>
    <col min="6182" max="6182" width="15.28515625" style="1" customWidth="1"/>
    <col min="6183" max="6183" width="15.140625" style="1" customWidth="1"/>
    <col min="6184" max="6184" width="14" style="1" customWidth="1"/>
    <col min="6185" max="6185" width="11.42578125" style="1"/>
    <col min="6186" max="6186" width="15.5703125" style="1" customWidth="1"/>
    <col min="6187" max="6187" width="15" style="1" customWidth="1"/>
    <col min="6188" max="6188" width="18.42578125" style="1" customWidth="1"/>
    <col min="6189" max="6190" width="11.42578125" style="1"/>
    <col min="6191" max="6191" width="14.7109375" style="1" customWidth="1"/>
    <col min="6192" max="6192" width="17" style="1" customWidth="1"/>
    <col min="6193" max="6193" width="16.28515625" style="1" customWidth="1"/>
    <col min="6194" max="6431" width="11.42578125" style="1"/>
    <col min="6432" max="6432" width="16.7109375" style="1" customWidth="1"/>
    <col min="6433" max="6433" width="28.28515625" style="1" customWidth="1"/>
    <col min="6434" max="6434" width="19.42578125" style="1" customWidth="1"/>
    <col min="6435" max="6435" width="13.140625" style="1" customWidth="1"/>
    <col min="6436" max="6436" width="16.42578125" style="1" customWidth="1"/>
    <col min="6437" max="6437" width="15.5703125" style="1" customWidth="1"/>
    <col min="6438" max="6438" width="15.28515625" style="1" customWidth="1"/>
    <col min="6439" max="6439" width="15.140625" style="1" customWidth="1"/>
    <col min="6440" max="6440" width="14" style="1" customWidth="1"/>
    <col min="6441" max="6441" width="11.42578125" style="1"/>
    <col min="6442" max="6442" width="15.5703125" style="1" customWidth="1"/>
    <col min="6443" max="6443" width="15" style="1" customWidth="1"/>
    <col min="6444" max="6444" width="18.42578125" style="1" customWidth="1"/>
    <col min="6445" max="6446" width="11.42578125" style="1"/>
    <col min="6447" max="6447" width="14.7109375" style="1" customWidth="1"/>
    <col min="6448" max="6448" width="17" style="1" customWidth="1"/>
    <col min="6449" max="6449" width="16.28515625" style="1" customWidth="1"/>
    <col min="6450" max="6687" width="11.42578125" style="1"/>
    <col min="6688" max="6688" width="16.7109375" style="1" customWidth="1"/>
    <col min="6689" max="6689" width="28.28515625" style="1" customWidth="1"/>
    <col min="6690" max="6690" width="19.42578125" style="1" customWidth="1"/>
    <col min="6691" max="6691" width="13.140625" style="1" customWidth="1"/>
    <col min="6692" max="6692" width="16.42578125" style="1" customWidth="1"/>
    <col min="6693" max="6693" width="15.5703125" style="1" customWidth="1"/>
    <col min="6694" max="6694" width="15.28515625" style="1" customWidth="1"/>
    <col min="6695" max="6695" width="15.140625" style="1" customWidth="1"/>
    <col min="6696" max="6696" width="14" style="1" customWidth="1"/>
    <col min="6697" max="6697" width="11.42578125" style="1"/>
    <col min="6698" max="6698" width="15.5703125" style="1" customWidth="1"/>
    <col min="6699" max="6699" width="15" style="1" customWidth="1"/>
    <col min="6700" max="6700" width="18.42578125" style="1" customWidth="1"/>
    <col min="6701" max="6702" width="11.42578125" style="1"/>
    <col min="6703" max="6703" width="14.7109375" style="1" customWidth="1"/>
    <col min="6704" max="6704" width="17" style="1" customWidth="1"/>
    <col min="6705" max="6705" width="16.28515625" style="1" customWidth="1"/>
    <col min="6706" max="6943" width="11.42578125" style="1"/>
    <col min="6944" max="6944" width="16.7109375" style="1" customWidth="1"/>
    <col min="6945" max="6945" width="28.28515625" style="1" customWidth="1"/>
    <col min="6946" max="6946" width="19.42578125" style="1" customWidth="1"/>
    <col min="6947" max="6947" width="13.140625" style="1" customWidth="1"/>
    <col min="6948" max="6948" width="16.42578125" style="1" customWidth="1"/>
    <col min="6949" max="6949" width="15.5703125" style="1" customWidth="1"/>
    <col min="6950" max="6950" width="15.28515625" style="1" customWidth="1"/>
    <col min="6951" max="6951" width="15.140625" style="1" customWidth="1"/>
    <col min="6952" max="6952" width="14" style="1" customWidth="1"/>
    <col min="6953" max="6953" width="11.42578125" style="1"/>
    <col min="6954" max="6954" width="15.5703125" style="1" customWidth="1"/>
    <col min="6955" max="6955" width="15" style="1" customWidth="1"/>
    <col min="6956" max="6956" width="18.42578125" style="1" customWidth="1"/>
    <col min="6957" max="6958" width="11.42578125" style="1"/>
    <col min="6959" max="6959" width="14.7109375" style="1" customWidth="1"/>
    <col min="6960" max="6960" width="17" style="1" customWidth="1"/>
    <col min="6961" max="6961" width="16.28515625" style="1" customWidth="1"/>
    <col min="6962" max="7199" width="11.42578125" style="1"/>
    <col min="7200" max="7200" width="16.7109375" style="1" customWidth="1"/>
    <col min="7201" max="7201" width="28.28515625" style="1" customWidth="1"/>
    <col min="7202" max="7202" width="19.42578125" style="1" customWidth="1"/>
    <col min="7203" max="7203" width="13.140625" style="1" customWidth="1"/>
    <col min="7204" max="7204" width="16.42578125" style="1" customWidth="1"/>
    <col min="7205" max="7205" width="15.5703125" style="1" customWidth="1"/>
    <col min="7206" max="7206" width="15.28515625" style="1" customWidth="1"/>
    <col min="7207" max="7207" width="15.140625" style="1" customWidth="1"/>
    <col min="7208" max="7208" width="14" style="1" customWidth="1"/>
    <col min="7209" max="7209" width="11.42578125" style="1"/>
    <col min="7210" max="7210" width="15.5703125" style="1" customWidth="1"/>
    <col min="7211" max="7211" width="15" style="1" customWidth="1"/>
    <col min="7212" max="7212" width="18.42578125" style="1" customWidth="1"/>
    <col min="7213" max="7214" width="11.42578125" style="1"/>
    <col min="7215" max="7215" width="14.7109375" style="1" customWidth="1"/>
    <col min="7216" max="7216" width="17" style="1" customWidth="1"/>
    <col min="7217" max="7217" width="16.28515625" style="1" customWidth="1"/>
    <col min="7218" max="7455" width="11.42578125" style="1"/>
    <col min="7456" max="7456" width="16.7109375" style="1" customWidth="1"/>
    <col min="7457" max="7457" width="28.28515625" style="1" customWidth="1"/>
    <col min="7458" max="7458" width="19.42578125" style="1" customWidth="1"/>
    <col min="7459" max="7459" width="13.140625" style="1" customWidth="1"/>
    <col min="7460" max="7460" width="16.42578125" style="1" customWidth="1"/>
    <col min="7461" max="7461" width="15.5703125" style="1" customWidth="1"/>
    <col min="7462" max="7462" width="15.28515625" style="1" customWidth="1"/>
    <col min="7463" max="7463" width="15.140625" style="1" customWidth="1"/>
    <col min="7464" max="7464" width="14" style="1" customWidth="1"/>
    <col min="7465" max="7465" width="11.42578125" style="1"/>
    <col min="7466" max="7466" width="15.5703125" style="1" customWidth="1"/>
    <col min="7467" max="7467" width="15" style="1" customWidth="1"/>
    <col min="7468" max="7468" width="18.42578125" style="1" customWidth="1"/>
    <col min="7469" max="7470" width="11.42578125" style="1"/>
    <col min="7471" max="7471" width="14.7109375" style="1" customWidth="1"/>
    <col min="7472" max="7472" width="17" style="1" customWidth="1"/>
    <col min="7473" max="7473" width="16.28515625" style="1" customWidth="1"/>
    <col min="7474" max="7711" width="11.42578125" style="1"/>
    <col min="7712" max="7712" width="16.7109375" style="1" customWidth="1"/>
    <col min="7713" max="7713" width="28.28515625" style="1" customWidth="1"/>
    <col min="7714" max="7714" width="19.42578125" style="1" customWidth="1"/>
    <col min="7715" max="7715" width="13.140625" style="1" customWidth="1"/>
    <col min="7716" max="7716" width="16.42578125" style="1" customWidth="1"/>
    <col min="7717" max="7717" width="15.5703125" style="1" customWidth="1"/>
    <col min="7718" max="7718" width="15.28515625" style="1" customWidth="1"/>
    <col min="7719" max="7719" width="15.140625" style="1" customWidth="1"/>
    <col min="7720" max="7720" width="14" style="1" customWidth="1"/>
    <col min="7721" max="7721" width="11.42578125" style="1"/>
    <col min="7722" max="7722" width="15.5703125" style="1" customWidth="1"/>
    <col min="7723" max="7723" width="15" style="1" customWidth="1"/>
    <col min="7724" max="7724" width="18.42578125" style="1" customWidth="1"/>
    <col min="7725" max="7726" width="11.42578125" style="1"/>
    <col min="7727" max="7727" width="14.7109375" style="1" customWidth="1"/>
    <col min="7728" max="7728" width="17" style="1" customWidth="1"/>
    <col min="7729" max="7729" width="16.28515625" style="1" customWidth="1"/>
    <col min="7730" max="7967" width="11.42578125" style="1"/>
    <col min="7968" max="7968" width="16.7109375" style="1" customWidth="1"/>
    <col min="7969" max="7969" width="28.28515625" style="1" customWidth="1"/>
    <col min="7970" max="7970" width="19.42578125" style="1" customWidth="1"/>
    <col min="7971" max="7971" width="13.140625" style="1" customWidth="1"/>
    <col min="7972" max="7972" width="16.42578125" style="1" customWidth="1"/>
    <col min="7973" max="7973" width="15.5703125" style="1" customWidth="1"/>
    <col min="7974" max="7974" width="15.28515625" style="1" customWidth="1"/>
    <col min="7975" max="7975" width="15.140625" style="1" customWidth="1"/>
    <col min="7976" max="7976" width="14" style="1" customWidth="1"/>
    <col min="7977" max="7977" width="11.42578125" style="1"/>
    <col min="7978" max="7978" width="15.5703125" style="1" customWidth="1"/>
    <col min="7979" max="7979" width="15" style="1" customWidth="1"/>
    <col min="7980" max="7980" width="18.42578125" style="1" customWidth="1"/>
    <col min="7981" max="7982" width="11.42578125" style="1"/>
    <col min="7983" max="7983" width="14.7109375" style="1" customWidth="1"/>
    <col min="7984" max="7984" width="17" style="1" customWidth="1"/>
    <col min="7985" max="7985" width="16.28515625" style="1" customWidth="1"/>
    <col min="7986" max="8223" width="11.42578125" style="1"/>
    <col min="8224" max="8224" width="16.7109375" style="1" customWidth="1"/>
    <col min="8225" max="8225" width="28.28515625" style="1" customWidth="1"/>
    <col min="8226" max="8226" width="19.42578125" style="1" customWidth="1"/>
    <col min="8227" max="8227" width="13.140625" style="1" customWidth="1"/>
    <col min="8228" max="8228" width="16.42578125" style="1" customWidth="1"/>
    <col min="8229" max="8229" width="15.5703125" style="1" customWidth="1"/>
    <col min="8230" max="8230" width="15.28515625" style="1" customWidth="1"/>
    <col min="8231" max="8231" width="15.140625" style="1" customWidth="1"/>
    <col min="8232" max="8232" width="14" style="1" customWidth="1"/>
    <col min="8233" max="8233" width="11.42578125" style="1"/>
    <col min="8234" max="8234" width="15.5703125" style="1" customWidth="1"/>
    <col min="8235" max="8235" width="15" style="1" customWidth="1"/>
    <col min="8236" max="8236" width="18.42578125" style="1" customWidth="1"/>
    <col min="8237" max="8238" width="11.42578125" style="1"/>
    <col min="8239" max="8239" width="14.7109375" style="1" customWidth="1"/>
    <col min="8240" max="8240" width="17" style="1" customWidth="1"/>
    <col min="8241" max="8241" width="16.28515625" style="1" customWidth="1"/>
    <col min="8242" max="8479" width="11.42578125" style="1"/>
    <col min="8480" max="8480" width="16.7109375" style="1" customWidth="1"/>
    <col min="8481" max="8481" width="28.28515625" style="1" customWidth="1"/>
    <col min="8482" max="8482" width="19.42578125" style="1" customWidth="1"/>
    <col min="8483" max="8483" width="13.140625" style="1" customWidth="1"/>
    <col min="8484" max="8484" width="16.42578125" style="1" customWidth="1"/>
    <col min="8485" max="8485" width="15.5703125" style="1" customWidth="1"/>
    <col min="8486" max="8486" width="15.28515625" style="1" customWidth="1"/>
    <col min="8487" max="8487" width="15.140625" style="1" customWidth="1"/>
    <col min="8488" max="8488" width="14" style="1" customWidth="1"/>
    <col min="8489" max="8489" width="11.42578125" style="1"/>
    <col min="8490" max="8490" width="15.5703125" style="1" customWidth="1"/>
    <col min="8491" max="8491" width="15" style="1" customWidth="1"/>
    <col min="8492" max="8492" width="18.42578125" style="1" customWidth="1"/>
    <col min="8493" max="8494" width="11.42578125" style="1"/>
    <col min="8495" max="8495" width="14.7109375" style="1" customWidth="1"/>
    <col min="8496" max="8496" width="17" style="1" customWidth="1"/>
    <col min="8497" max="8497" width="16.28515625" style="1" customWidth="1"/>
    <col min="8498" max="8735" width="11.42578125" style="1"/>
    <col min="8736" max="8736" width="16.7109375" style="1" customWidth="1"/>
    <col min="8737" max="8737" width="28.28515625" style="1" customWidth="1"/>
    <col min="8738" max="8738" width="19.42578125" style="1" customWidth="1"/>
    <col min="8739" max="8739" width="13.140625" style="1" customWidth="1"/>
    <col min="8740" max="8740" width="16.42578125" style="1" customWidth="1"/>
    <col min="8741" max="8741" width="15.5703125" style="1" customWidth="1"/>
    <col min="8742" max="8742" width="15.28515625" style="1" customWidth="1"/>
    <col min="8743" max="8743" width="15.140625" style="1" customWidth="1"/>
    <col min="8744" max="8744" width="14" style="1" customWidth="1"/>
    <col min="8745" max="8745" width="11.42578125" style="1"/>
    <col min="8746" max="8746" width="15.5703125" style="1" customWidth="1"/>
    <col min="8747" max="8747" width="15" style="1" customWidth="1"/>
    <col min="8748" max="8748" width="18.42578125" style="1" customWidth="1"/>
    <col min="8749" max="8750" width="11.42578125" style="1"/>
    <col min="8751" max="8751" width="14.7109375" style="1" customWidth="1"/>
    <col min="8752" max="8752" width="17" style="1" customWidth="1"/>
    <col min="8753" max="8753" width="16.28515625" style="1" customWidth="1"/>
    <col min="8754" max="8991" width="11.42578125" style="1"/>
    <col min="8992" max="8992" width="16.7109375" style="1" customWidth="1"/>
    <col min="8993" max="8993" width="28.28515625" style="1" customWidth="1"/>
    <col min="8994" max="8994" width="19.42578125" style="1" customWidth="1"/>
    <col min="8995" max="8995" width="13.140625" style="1" customWidth="1"/>
    <col min="8996" max="8996" width="16.42578125" style="1" customWidth="1"/>
    <col min="8997" max="8997" width="15.5703125" style="1" customWidth="1"/>
    <col min="8998" max="8998" width="15.28515625" style="1" customWidth="1"/>
    <col min="8999" max="8999" width="15.140625" style="1" customWidth="1"/>
    <col min="9000" max="9000" width="14" style="1" customWidth="1"/>
    <col min="9001" max="9001" width="11.42578125" style="1"/>
    <col min="9002" max="9002" width="15.5703125" style="1" customWidth="1"/>
    <col min="9003" max="9003" width="15" style="1" customWidth="1"/>
    <col min="9004" max="9004" width="18.42578125" style="1" customWidth="1"/>
    <col min="9005" max="9006" width="11.42578125" style="1"/>
    <col min="9007" max="9007" width="14.7109375" style="1" customWidth="1"/>
    <col min="9008" max="9008" width="17" style="1" customWidth="1"/>
    <col min="9009" max="9009" width="16.28515625" style="1" customWidth="1"/>
    <col min="9010" max="9247" width="11.42578125" style="1"/>
    <col min="9248" max="9248" width="16.7109375" style="1" customWidth="1"/>
    <col min="9249" max="9249" width="28.28515625" style="1" customWidth="1"/>
    <col min="9250" max="9250" width="19.42578125" style="1" customWidth="1"/>
    <col min="9251" max="9251" width="13.140625" style="1" customWidth="1"/>
    <col min="9252" max="9252" width="16.42578125" style="1" customWidth="1"/>
    <col min="9253" max="9253" width="15.5703125" style="1" customWidth="1"/>
    <col min="9254" max="9254" width="15.28515625" style="1" customWidth="1"/>
    <col min="9255" max="9255" width="15.140625" style="1" customWidth="1"/>
    <col min="9256" max="9256" width="14" style="1" customWidth="1"/>
    <col min="9257" max="9257" width="11.42578125" style="1"/>
    <col min="9258" max="9258" width="15.5703125" style="1" customWidth="1"/>
    <col min="9259" max="9259" width="15" style="1" customWidth="1"/>
    <col min="9260" max="9260" width="18.42578125" style="1" customWidth="1"/>
    <col min="9261" max="9262" width="11.42578125" style="1"/>
    <col min="9263" max="9263" width="14.7109375" style="1" customWidth="1"/>
    <col min="9264" max="9264" width="17" style="1" customWidth="1"/>
    <col min="9265" max="9265" width="16.28515625" style="1" customWidth="1"/>
    <col min="9266" max="9503" width="11.42578125" style="1"/>
    <col min="9504" max="9504" width="16.7109375" style="1" customWidth="1"/>
    <col min="9505" max="9505" width="28.28515625" style="1" customWidth="1"/>
    <col min="9506" max="9506" width="19.42578125" style="1" customWidth="1"/>
    <col min="9507" max="9507" width="13.140625" style="1" customWidth="1"/>
    <col min="9508" max="9508" width="16.42578125" style="1" customWidth="1"/>
    <col min="9509" max="9509" width="15.5703125" style="1" customWidth="1"/>
    <col min="9510" max="9510" width="15.28515625" style="1" customWidth="1"/>
    <col min="9511" max="9511" width="15.140625" style="1" customWidth="1"/>
    <col min="9512" max="9512" width="14" style="1" customWidth="1"/>
    <col min="9513" max="9513" width="11.42578125" style="1"/>
    <col min="9514" max="9514" width="15.5703125" style="1" customWidth="1"/>
    <col min="9515" max="9515" width="15" style="1" customWidth="1"/>
    <col min="9516" max="9516" width="18.42578125" style="1" customWidth="1"/>
    <col min="9517" max="9518" width="11.42578125" style="1"/>
    <col min="9519" max="9519" width="14.7109375" style="1" customWidth="1"/>
    <col min="9520" max="9520" width="17" style="1" customWidth="1"/>
    <col min="9521" max="9521" width="16.28515625" style="1" customWidth="1"/>
    <col min="9522" max="9759" width="11.42578125" style="1"/>
    <col min="9760" max="9760" width="16.7109375" style="1" customWidth="1"/>
    <col min="9761" max="9761" width="28.28515625" style="1" customWidth="1"/>
    <col min="9762" max="9762" width="19.42578125" style="1" customWidth="1"/>
    <col min="9763" max="9763" width="13.140625" style="1" customWidth="1"/>
    <col min="9764" max="9764" width="16.42578125" style="1" customWidth="1"/>
    <col min="9765" max="9765" width="15.5703125" style="1" customWidth="1"/>
    <col min="9766" max="9766" width="15.28515625" style="1" customWidth="1"/>
    <col min="9767" max="9767" width="15.140625" style="1" customWidth="1"/>
    <col min="9768" max="9768" width="14" style="1" customWidth="1"/>
    <col min="9769" max="9769" width="11.42578125" style="1"/>
    <col min="9770" max="9770" width="15.5703125" style="1" customWidth="1"/>
    <col min="9771" max="9771" width="15" style="1" customWidth="1"/>
    <col min="9772" max="9772" width="18.42578125" style="1" customWidth="1"/>
    <col min="9773" max="9774" width="11.42578125" style="1"/>
    <col min="9775" max="9775" width="14.7109375" style="1" customWidth="1"/>
    <col min="9776" max="9776" width="17" style="1" customWidth="1"/>
    <col min="9777" max="9777" width="16.28515625" style="1" customWidth="1"/>
    <col min="9778" max="10015" width="11.42578125" style="1"/>
    <col min="10016" max="10016" width="16.7109375" style="1" customWidth="1"/>
    <col min="10017" max="10017" width="28.28515625" style="1" customWidth="1"/>
    <col min="10018" max="10018" width="19.42578125" style="1" customWidth="1"/>
    <col min="10019" max="10019" width="13.140625" style="1" customWidth="1"/>
    <col min="10020" max="10020" width="16.42578125" style="1" customWidth="1"/>
    <col min="10021" max="10021" width="15.5703125" style="1" customWidth="1"/>
    <col min="10022" max="10022" width="15.28515625" style="1" customWidth="1"/>
    <col min="10023" max="10023" width="15.140625" style="1" customWidth="1"/>
    <col min="10024" max="10024" width="14" style="1" customWidth="1"/>
    <col min="10025" max="10025" width="11.42578125" style="1"/>
    <col min="10026" max="10026" width="15.5703125" style="1" customWidth="1"/>
    <col min="10027" max="10027" width="15" style="1" customWidth="1"/>
    <col min="10028" max="10028" width="18.42578125" style="1" customWidth="1"/>
    <col min="10029" max="10030" width="11.42578125" style="1"/>
    <col min="10031" max="10031" width="14.7109375" style="1" customWidth="1"/>
    <col min="10032" max="10032" width="17" style="1" customWidth="1"/>
    <col min="10033" max="10033" width="16.28515625" style="1" customWidth="1"/>
    <col min="10034" max="10271" width="11.42578125" style="1"/>
    <col min="10272" max="10272" width="16.7109375" style="1" customWidth="1"/>
    <col min="10273" max="10273" width="28.28515625" style="1" customWidth="1"/>
    <col min="10274" max="10274" width="19.42578125" style="1" customWidth="1"/>
    <col min="10275" max="10275" width="13.140625" style="1" customWidth="1"/>
    <col min="10276" max="10276" width="16.42578125" style="1" customWidth="1"/>
    <col min="10277" max="10277" width="15.5703125" style="1" customWidth="1"/>
    <col min="10278" max="10278" width="15.28515625" style="1" customWidth="1"/>
    <col min="10279" max="10279" width="15.140625" style="1" customWidth="1"/>
    <col min="10280" max="10280" width="14" style="1" customWidth="1"/>
    <col min="10281" max="10281" width="11.42578125" style="1"/>
    <col min="10282" max="10282" width="15.5703125" style="1" customWidth="1"/>
    <col min="10283" max="10283" width="15" style="1" customWidth="1"/>
    <col min="10284" max="10284" width="18.42578125" style="1" customWidth="1"/>
    <col min="10285" max="10286" width="11.42578125" style="1"/>
    <col min="10287" max="10287" width="14.7109375" style="1" customWidth="1"/>
    <col min="10288" max="10288" width="17" style="1" customWidth="1"/>
    <col min="10289" max="10289" width="16.28515625" style="1" customWidth="1"/>
    <col min="10290" max="10527" width="11.42578125" style="1"/>
    <col min="10528" max="10528" width="16.7109375" style="1" customWidth="1"/>
    <col min="10529" max="10529" width="28.28515625" style="1" customWidth="1"/>
    <col min="10530" max="10530" width="19.42578125" style="1" customWidth="1"/>
    <col min="10531" max="10531" width="13.140625" style="1" customWidth="1"/>
    <col min="10532" max="10532" width="16.42578125" style="1" customWidth="1"/>
    <col min="10533" max="10533" width="15.5703125" style="1" customWidth="1"/>
    <col min="10534" max="10534" width="15.28515625" style="1" customWidth="1"/>
    <col min="10535" max="10535" width="15.140625" style="1" customWidth="1"/>
    <col min="10536" max="10536" width="14" style="1" customWidth="1"/>
    <col min="10537" max="10537" width="11.42578125" style="1"/>
    <col min="10538" max="10538" width="15.5703125" style="1" customWidth="1"/>
    <col min="10539" max="10539" width="15" style="1" customWidth="1"/>
    <col min="10540" max="10540" width="18.42578125" style="1" customWidth="1"/>
    <col min="10541" max="10542" width="11.42578125" style="1"/>
    <col min="10543" max="10543" width="14.7109375" style="1" customWidth="1"/>
    <col min="10544" max="10544" width="17" style="1" customWidth="1"/>
    <col min="10545" max="10545" width="16.28515625" style="1" customWidth="1"/>
    <col min="10546" max="10783" width="11.42578125" style="1"/>
    <col min="10784" max="10784" width="16.7109375" style="1" customWidth="1"/>
    <col min="10785" max="10785" width="28.28515625" style="1" customWidth="1"/>
    <col min="10786" max="10786" width="19.42578125" style="1" customWidth="1"/>
    <col min="10787" max="10787" width="13.140625" style="1" customWidth="1"/>
    <col min="10788" max="10788" width="16.42578125" style="1" customWidth="1"/>
    <col min="10789" max="10789" width="15.5703125" style="1" customWidth="1"/>
    <col min="10790" max="10790" width="15.28515625" style="1" customWidth="1"/>
    <col min="10791" max="10791" width="15.140625" style="1" customWidth="1"/>
    <col min="10792" max="10792" width="14" style="1" customWidth="1"/>
    <col min="10793" max="10793" width="11.42578125" style="1"/>
    <col min="10794" max="10794" width="15.5703125" style="1" customWidth="1"/>
    <col min="10795" max="10795" width="15" style="1" customWidth="1"/>
    <col min="10796" max="10796" width="18.42578125" style="1" customWidth="1"/>
    <col min="10797" max="10798" width="11.42578125" style="1"/>
    <col min="10799" max="10799" width="14.7109375" style="1" customWidth="1"/>
    <col min="10800" max="10800" width="17" style="1" customWidth="1"/>
    <col min="10801" max="10801" width="16.28515625" style="1" customWidth="1"/>
    <col min="10802" max="11039" width="11.42578125" style="1"/>
    <col min="11040" max="11040" width="16.7109375" style="1" customWidth="1"/>
    <col min="11041" max="11041" width="28.28515625" style="1" customWidth="1"/>
    <col min="11042" max="11042" width="19.42578125" style="1" customWidth="1"/>
    <col min="11043" max="11043" width="13.140625" style="1" customWidth="1"/>
    <col min="11044" max="11044" width="16.42578125" style="1" customWidth="1"/>
    <col min="11045" max="11045" width="15.5703125" style="1" customWidth="1"/>
    <col min="11046" max="11046" width="15.28515625" style="1" customWidth="1"/>
    <col min="11047" max="11047" width="15.140625" style="1" customWidth="1"/>
    <col min="11048" max="11048" width="14" style="1" customWidth="1"/>
    <col min="11049" max="11049" width="11.42578125" style="1"/>
    <col min="11050" max="11050" width="15.5703125" style="1" customWidth="1"/>
    <col min="11051" max="11051" width="15" style="1" customWidth="1"/>
    <col min="11052" max="11052" width="18.42578125" style="1" customWidth="1"/>
    <col min="11053" max="11054" width="11.42578125" style="1"/>
    <col min="11055" max="11055" width="14.7109375" style="1" customWidth="1"/>
    <col min="11056" max="11056" width="17" style="1" customWidth="1"/>
    <col min="11057" max="11057" width="16.28515625" style="1" customWidth="1"/>
    <col min="11058" max="11295" width="11.42578125" style="1"/>
    <col min="11296" max="11296" width="16.7109375" style="1" customWidth="1"/>
    <col min="11297" max="11297" width="28.28515625" style="1" customWidth="1"/>
    <col min="11298" max="11298" width="19.42578125" style="1" customWidth="1"/>
    <col min="11299" max="11299" width="13.140625" style="1" customWidth="1"/>
    <col min="11300" max="11300" width="16.42578125" style="1" customWidth="1"/>
    <col min="11301" max="11301" width="15.5703125" style="1" customWidth="1"/>
    <col min="11302" max="11302" width="15.28515625" style="1" customWidth="1"/>
    <col min="11303" max="11303" width="15.140625" style="1" customWidth="1"/>
    <col min="11304" max="11304" width="14" style="1" customWidth="1"/>
    <col min="11305" max="11305" width="11.42578125" style="1"/>
    <col min="11306" max="11306" width="15.5703125" style="1" customWidth="1"/>
    <col min="11307" max="11307" width="15" style="1" customWidth="1"/>
    <col min="11308" max="11308" width="18.42578125" style="1" customWidth="1"/>
    <col min="11309" max="11310" width="11.42578125" style="1"/>
    <col min="11311" max="11311" width="14.7109375" style="1" customWidth="1"/>
    <col min="11312" max="11312" width="17" style="1" customWidth="1"/>
    <col min="11313" max="11313" width="16.28515625" style="1" customWidth="1"/>
    <col min="11314" max="11551" width="11.42578125" style="1"/>
    <col min="11552" max="11552" width="16.7109375" style="1" customWidth="1"/>
    <col min="11553" max="11553" width="28.28515625" style="1" customWidth="1"/>
    <col min="11554" max="11554" width="19.42578125" style="1" customWidth="1"/>
    <col min="11555" max="11555" width="13.140625" style="1" customWidth="1"/>
    <col min="11556" max="11556" width="16.42578125" style="1" customWidth="1"/>
    <col min="11557" max="11557" width="15.5703125" style="1" customWidth="1"/>
    <col min="11558" max="11558" width="15.28515625" style="1" customWidth="1"/>
    <col min="11559" max="11559" width="15.140625" style="1" customWidth="1"/>
    <col min="11560" max="11560" width="14" style="1" customWidth="1"/>
    <col min="11561" max="11561" width="11.42578125" style="1"/>
    <col min="11562" max="11562" width="15.5703125" style="1" customWidth="1"/>
    <col min="11563" max="11563" width="15" style="1" customWidth="1"/>
    <col min="11564" max="11564" width="18.42578125" style="1" customWidth="1"/>
    <col min="11565" max="11566" width="11.42578125" style="1"/>
    <col min="11567" max="11567" width="14.7109375" style="1" customWidth="1"/>
    <col min="11568" max="11568" width="17" style="1" customWidth="1"/>
    <col min="11569" max="11569" width="16.28515625" style="1" customWidth="1"/>
    <col min="11570" max="11807" width="11.42578125" style="1"/>
    <col min="11808" max="11808" width="16.7109375" style="1" customWidth="1"/>
    <col min="11809" max="11809" width="28.28515625" style="1" customWidth="1"/>
    <col min="11810" max="11810" width="19.42578125" style="1" customWidth="1"/>
    <col min="11811" max="11811" width="13.140625" style="1" customWidth="1"/>
    <col min="11812" max="11812" width="16.42578125" style="1" customWidth="1"/>
    <col min="11813" max="11813" width="15.5703125" style="1" customWidth="1"/>
    <col min="11814" max="11814" width="15.28515625" style="1" customWidth="1"/>
    <col min="11815" max="11815" width="15.140625" style="1" customWidth="1"/>
    <col min="11816" max="11816" width="14" style="1" customWidth="1"/>
    <col min="11817" max="11817" width="11.42578125" style="1"/>
    <col min="11818" max="11818" width="15.5703125" style="1" customWidth="1"/>
    <col min="11819" max="11819" width="15" style="1" customWidth="1"/>
    <col min="11820" max="11820" width="18.42578125" style="1" customWidth="1"/>
    <col min="11821" max="11822" width="11.42578125" style="1"/>
    <col min="11823" max="11823" width="14.7109375" style="1" customWidth="1"/>
    <col min="11824" max="11824" width="17" style="1" customWidth="1"/>
    <col min="11825" max="11825" width="16.28515625" style="1" customWidth="1"/>
    <col min="11826" max="12063" width="11.42578125" style="1"/>
    <col min="12064" max="12064" width="16.7109375" style="1" customWidth="1"/>
    <col min="12065" max="12065" width="28.28515625" style="1" customWidth="1"/>
    <col min="12066" max="12066" width="19.42578125" style="1" customWidth="1"/>
    <col min="12067" max="12067" width="13.140625" style="1" customWidth="1"/>
    <col min="12068" max="12068" width="16.42578125" style="1" customWidth="1"/>
    <col min="12069" max="12069" width="15.5703125" style="1" customWidth="1"/>
    <col min="12070" max="12070" width="15.28515625" style="1" customWidth="1"/>
    <col min="12071" max="12071" width="15.140625" style="1" customWidth="1"/>
    <col min="12072" max="12072" width="14" style="1" customWidth="1"/>
    <col min="12073" max="12073" width="11.42578125" style="1"/>
    <col min="12074" max="12074" width="15.5703125" style="1" customWidth="1"/>
    <col min="12075" max="12075" width="15" style="1" customWidth="1"/>
    <col min="12076" max="12076" width="18.42578125" style="1" customWidth="1"/>
    <col min="12077" max="12078" width="11.42578125" style="1"/>
    <col min="12079" max="12079" width="14.7109375" style="1" customWidth="1"/>
    <col min="12080" max="12080" width="17" style="1" customWidth="1"/>
    <col min="12081" max="12081" width="16.28515625" style="1" customWidth="1"/>
    <col min="12082" max="12319" width="11.42578125" style="1"/>
    <col min="12320" max="12320" width="16.7109375" style="1" customWidth="1"/>
    <col min="12321" max="12321" width="28.28515625" style="1" customWidth="1"/>
    <col min="12322" max="12322" width="19.42578125" style="1" customWidth="1"/>
    <col min="12323" max="12323" width="13.140625" style="1" customWidth="1"/>
    <col min="12324" max="12324" width="16.42578125" style="1" customWidth="1"/>
    <col min="12325" max="12325" width="15.5703125" style="1" customWidth="1"/>
    <col min="12326" max="12326" width="15.28515625" style="1" customWidth="1"/>
    <col min="12327" max="12327" width="15.140625" style="1" customWidth="1"/>
    <col min="12328" max="12328" width="14" style="1" customWidth="1"/>
    <col min="12329" max="12329" width="11.42578125" style="1"/>
    <col min="12330" max="12330" width="15.5703125" style="1" customWidth="1"/>
    <col min="12331" max="12331" width="15" style="1" customWidth="1"/>
    <col min="12332" max="12332" width="18.42578125" style="1" customWidth="1"/>
    <col min="12333" max="12334" width="11.42578125" style="1"/>
    <col min="12335" max="12335" width="14.7109375" style="1" customWidth="1"/>
    <col min="12336" max="12336" width="17" style="1" customWidth="1"/>
    <col min="12337" max="12337" width="16.28515625" style="1" customWidth="1"/>
    <col min="12338" max="12575" width="11.42578125" style="1"/>
    <col min="12576" max="12576" width="16.7109375" style="1" customWidth="1"/>
    <col min="12577" max="12577" width="28.28515625" style="1" customWidth="1"/>
    <col min="12578" max="12578" width="19.42578125" style="1" customWidth="1"/>
    <col min="12579" max="12579" width="13.140625" style="1" customWidth="1"/>
    <col min="12580" max="12580" width="16.42578125" style="1" customWidth="1"/>
    <col min="12581" max="12581" width="15.5703125" style="1" customWidth="1"/>
    <col min="12582" max="12582" width="15.28515625" style="1" customWidth="1"/>
    <col min="12583" max="12583" width="15.140625" style="1" customWidth="1"/>
    <col min="12584" max="12584" width="14" style="1" customWidth="1"/>
    <col min="12585" max="12585" width="11.42578125" style="1"/>
    <col min="12586" max="12586" width="15.5703125" style="1" customWidth="1"/>
    <col min="12587" max="12587" width="15" style="1" customWidth="1"/>
    <col min="12588" max="12588" width="18.42578125" style="1" customWidth="1"/>
    <col min="12589" max="12590" width="11.42578125" style="1"/>
    <col min="12591" max="12591" width="14.7109375" style="1" customWidth="1"/>
    <col min="12592" max="12592" width="17" style="1" customWidth="1"/>
    <col min="12593" max="12593" width="16.28515625" style="1" customWidth="1"/>
    <col min="12594" max="12831" width="11.42578125" style="1"/>
    <col min="12832" max="12832" width="16.7109375" style="1" customWidth="1"/>
    <col min="12833" max="12833" width="28.28515625" style="1" customWidth="1"/>
    <col min="12834" max="12834" width="19.42578125" style="1" customWidth="1"/>
    <col min="12835" max="12835" width="13.140625" style="1" customWidth="1"/>
    <col min="12836" max="12836" width="16.42578125" style="1" customWidth="1"/>
    <col min="12837" max="12837" width="15.5703125" style="1" customWidth="1"/>
    <col min="12838" max="12838" width="15.28515625" style="1" customWidth="1"/>
    <col min="12839" max="12839" width="15.140625" style="1" customWidth="1"/>
    <col min="12840" max="12840" width="14" style="1" customWidth="1"/>
    <col min="12841" max="12841" width="11.42578125" style="1"/>
    <col min="12842" max="12842" width="15.5703125" style="1" customWidth="1"/>
    <col min="12843" max="12843" width="15" style="1" customWidth="1"/>
    <col min="12844" max="12844" width="18.42578125" style="1" customWidth="1"/>
    <col min="12845" max="12846" width="11.42578125" style="1"/>
    <col min="12847" max="12847" width="14.7109375" style="1" customWidth="1"/>
    <col min="12848" max="12848" width="17" style="1" customWidth="1"/>
    <col min="12849" max="12849" width="16.28515625" style="1" customWidth="1"/>
    <col min="12850" max="13087" width="11.42578125" style="1"/>
    <col min="13088" max="13088" width="16.7109375" style="1" customWidth="1"/>
    <col min="13089" max="13089" width="28.28515625" style="1" customWidth="1"/>
    <col min="13090" max="13090" width="19.42578125" style="1" customWidth="1"/>
    <col min="13091" max="13091" width="13.140625" style="1" customWidth="1"/>
    <col min="13092" max="13092" width="16.42578125" style="1" customWidth="1"/>
    <col min="13093" max="13093" width="15.5703125" style="1" customWidth="1"/>
    <col min="13094" max="13094" width="15.28515625" style="1" customWidth="1"/>
    <col min="13095" max="13095" width="15.140625" style="1" customWidth="1"/>
    <col min="13096" max="13096" width="14" style="1" customWidth="1"/>
    <col min="13097" max="13097" width="11.42578125" style="1"/>
    <col min="13098" max="13098" width="15.5703125" style="1" customWidth="1"/>
    <col min="13099" max="13099" width="15" style="1" customWidth="1"/>
    <col min="13100" max="13100" width="18.42578125" style="1" customWidth="1"/>
    <col min="13101" max="13102" width="11.42578125" style="1"/>
    <col min="13103" max="13103" width="14.7109375" style="1" customWidth="1"/>
    <col min="13104" max="13104" width="17" style="1" customWidth="1"/>
    <col min="13105" max="13105" width="16.28515625" style="1" customWidth="1"/>
    <col min="13106" max="13343" width="11.42578125" style="1"/>
    <col min="13344" max="13344" width="16.7109375" style="1" customWidth="1"/>
    <col min="13345" max="13345" width="28.28515625" style="1" customWidth="1"/>
    <col min="13346" max="13346" width="19.42578125" style="1" customWidth="1"/>
    <col min="13347" max="13347" width="13.140625" style="1" customWidth="1"/>
    <col min="13348" max="13348" width="16.42578125" style="1" customWidth="1"/>
    <col min="13349" max="13349" width="15.5703125" style="1" customWidth="1"/>
    <col min="13350" max="13350" width="15.28515625" style="1" customWidth="1"/>
    <col min="13351" max="13351" width="15.140625" style="1" customWidth="1"/>
    <col min="13352" max="13352" width="14" style="1" customWidth="1"/>
    <col min="13353" max="13353" width="11.42578125" style="1"/>
    <col min="13354" max="13354" width="15.5703125" style="1" customWidth="1"/>
    <col min="13355" max="13355" width="15" style="1" customWidth="1"/>
    <col min="13356" max="13356" width="18.42578125" style="1" customWidth="1"/>
    <col min="13357" max="13358" width="11.42578125" style="1"/>
    <col min="13359" max="13359" width="14.7109375" style="1" customWidth="1"/>
    <col min="13360" max="13360" width="17" style="1" customWidth="1"/>
    <col min="13361" max="13361" width="16.28515625" style="1" customWidth="1"/>
    <col min="13362" max="13599" width="11.42578125" style="1"/>
    <col min="13600" max="13600" width="16.7109375" style="1" customWidth="1"/>
    <col min="13601" max="13601" width="28.28515625" style="1" customWidth="1"/>
    <col min="13602" max="13602" width="19.42578125" style="1" customWidth="1"/>
    <col min="13603" max="13603" width="13.140625" style="1" customWidth="1"/>
    <col min="13604" max="13604" width="16.42578125" style="1" customWidth="1"/>
    <col min="13605" max="13605" width="15.5703125" style="1" customWidth="1"/>
    <col min="13606" max="13606" width="15.28515625" style="1" customWidth="1"/>
    <col min="13607" max="13607" width="15.140625" style="1" customWidth="1"/>
    <col min="13608" max="13608" width="14" style="1" customWidth="1"/>
    <col min="13609" max="13609" width="11.42578125" style="1"/>
    <col min="13610" max="13610" width="15.5703125" style="1" customWidth="1"/>
    <col min="13611" max="13611" width="15" style="1" customWidth="1"/>
    <col min="13612" max="13612" width="18.42578125" style="1" customWidth="1"/>
    <col min="13613" max="13614" width="11.42578125" style="1"/>
    <col min="13615" max="13615" width="14.7109375" style="1" customWidth="1"/>
    <col min="13616" max="13616" width="17" style="1" customWidth="1"/>
    <col min="13617" max="13617" width="16.28515625" style="1" customWidth="1"/>
    <col min="13618" max="13855" width="11.42578125" style="1"/>
    <col min="13856" max="13856" width="16.7109375" style="1" customWidth="1"/>
    <col min="13857" max="13857" width="28.28515625" style="1" customWidth="1"/>
    <col min="13858" max="13858" width="19.42578125" style="1" customWidth="1"/>
    <col min="13859" max="13859" width="13.140625" style="1" customWidth="1"/>
    <col min="13860" max="13860" width="16.42578125" style="1" customWidth="1"/>
    <col min="13861" max="13861" width="15.5703125" style="1" customWidth="1"/>
    <col min="13862" max="13862" width="15.28515625" style="1" customWidth="1"/>
    <col min="13863" max="13863" width="15.140625" style="1" customWidth="1"/>
    <col min="13864" max="13864" width="14" style="1" customWidth="1"/>
    <col min="13865" max="13865" width="11.42578125" style="1"/>
    <col min="13866" max="13866" width="15.5703125" style="1" customWidth="1"/>
    <col min="13867" max="13867" width="15" style="1" customWidth="1"/>
    <col min="13868" max="13868" width="18.42578125" style="1" customWidth="1"/>
    <col min="13869" max="13870" width="11.42578125" style="1"/>
    <col min="13871" max="13871" width="14.7109375" style="1" customWidth="1"/>
    <col min="13872" max="13872" width="17" style="1" customWidth="1"/>
    <col min="13873" max="13873" width="16.28515625" style="1" customWidth="1"/>
    <col min="13874" max="14111" width="11.42578125" style="1"/>
    <col min="14112" max="14112" width="16.7109375" style="1" customWidth="1"/>
    <col min="14113" max="14113" width="28.28515625" style="1" customWidth="1"/>
    <col min="14114" max="14114" width="19.42578125" style="1" customWidth="1"/>
    <col min="14115" max="14115" width="13.140625" style="1" customWidth="1"/>
    <col min="14116" max="14116" width="16.42578125" style="1" customWidth="1"/>
    <col min="14117" max="14117" width="15.5703125" style="1" customWidth="1"/>
    <col min="14118" max="14118" width="15.28515625" style="1" customWidth="1"/>
    <col min="14119" max="14119" width="15.140625" style="1" customWidth="1"/>
    <col min="14120" max="14120" width="14" style="1" customWidth="1"/>
    <col min="14121" max="14121" width="11.42578125" style="1"/>
    <col min="14122" max="14122" width="15.5703125" style="1" customWidth="1"/>
    <col min="14123" max="14123" width="15" style="1" customWidth="1"/>
    <col min="14124" max="14124" width="18.42578125" style="1" customWidth="1"/>
    <col min="14125" max="14126" width="11.42578125" style="1"/>
    <col min="14127" max="14127" width="14.7109375" style="1" customWidth="1"/>
    <col min="14128" max="14128" width="17" style="1" customWidth="1"/>
    <col min="14129" max="14129" width="16.28515625" style="1" customWidth="1"/>
    <col min="14130" max="14367" width="11.42578125" style="1"/>
    <col min="14368" max="14368" width="16.7109375" style="1" customWidth="1"/>
    <col min="14369" max="14369" width="28.28515625" style="1" customWidth="1"/>
    <col min="14370" max="14370" width="19.42578125" style="1" customWidth="1"/>
    <col min="14371" max="14371" width="13.140625" style="1" customWidth="1"/>
    <col min="14372" max="14372" width="16.42578125" style="1" customWidth="1"/>
    <col min="14373" max="14373" width="15.5703125" style="1" customWidth="1"/>
    <col min="14374" max="14374" width="15.28515625" style="1" customWidth="1"/>
    <col min="14375" max="14375" width="15.140625" style="1" customWidth="1"/>
    <col min="14376" max="14376" width="14" style="1" customWidth="1"/>
    <col min="14377" max="14377" width="11.42578125" style="1"/>
    <col min="14378" max="14378" width="15.5703125" style="1" customWidth="1"/>
    <col min="14379" max="14379" width="15" style="1" customWidth="1"/>
    <col min="14380" max="14380" width="18.42578125" style="1" customWidth="1"/>
    <col min="14381" max="14382" width="11.42578125" style="1"/>
    <col min="14383" max="14383" width="14.7109375" style="1" customWidth="1"/>
    <col min="14384" max="14384" width="17" style="1" customWidth="1"/>
    <col min="14385" max="14385" width="16.28515625" style="1" customWidth="1"/>
    <col min="14386" max="14623" width="11.42578125" style="1"/>
    <col min="14624" max="14624" width="16.7109375" style="1" customWidth="1"/>
    <col min="14625" max="14625" width="28.28515625" style="1" customWidth="1"/>
    <col min="14626" max="14626" width="19.42578125" style="1" customWidth="1"/>
    <col min="14627" max="14627" width="13.140625" style="1" customWidth="1"/>
    <col min="14628" max="14628" width="16.42578125" style="1" customWidth="1"/>
    <col min="14629" max="14629" width="15.5703125" style="1" customWidth="1"/>
    <col min="14630" max="14630" width="15.28515625" style="1" customWidth="1"/>
    <col min="14631" max="14631" width="15.140625" style="1" customWidth="1"/>
    <col min="14632" max="14632" width="14" style="1" customWidth="1"/>
    <col min="14633" max="14633" width="11.42578125" style="1"/>
    <col min="14634" max="14634" width="15.5703125" style="1" customWidth="1"/>
    <col min="14635" max="14635" width="15" style="1" customWidth="1"/>
    <col min="14636" max="14636" width="18.42578125" style="1" customWidth="1"/>
    <col min="14637" max="14638" width="11.42578125" style="1"/>
    <col min="14639" max="14639" width="14.7109375" style="1" customWidth="1"/>
    <col min="14640" max="14640" width="17" style="1" customWidth="1"/>
    <col min="14641" max="14641" width="16.28515625" style="1" customWidth="1"/>
    <col min="14642" max="14879" width="11.42578125" style="1"/>
    <col min="14880" max="14880" width="16.7109375" style="1" customWidth="1"/>
    <col min="14881" max="14881" width="28.28515625" style="1" customWidth="1"/>
    <col min="14882" max="14882" width="19.42578125" style="1" customWidth="1"/>
    <col min="14883" max="14883" width="13.140625" style="1" customWidth="1"/>
    <col min="14884" max="14884" width="16.42578125" style="1" customWidth="1"/>
    <col min="14885" max="14885" width="15.5703125" style="1" customWidth="1"/>
    <col min="14886" max="14886" width="15.28515625" style="1" customWidth="1"/>
    <col min="14887" max="14887" width="15.140625" style="1" customWidth="1"/>
    <col min="14888" max="14888" width="14" style="1" customWidth="1"/>
    <col min="14889" max="14889" width="11.42578125" style="1"/>
    <col min="14890" max="14890" width="15.5703125" style="1" customWidth="1"/>
    <col min="14891" max="14891" width="15" style="1" customWidth="1"/>
    <col min="14892" max="14892" width="18.42578125" style="1" customWidth="1"/>
    <col min="14893" max="14894" width="11.42578125" style="1"/>
    <col min="14895" max="14895" width="14.7109375" style="1" customWidth="1"/>
    <col min="14896" max="14896" width="17" style="1" customWidth="1"/>
    <col min="14897" max="14897" width="16.28515625" style="1" customWidth="1"/>
    <col min="14898" max="15135" width="11.42578125" style="1"/>
    <col min="15136" max="15136" width="16.7109375" style="1" customWidth="1"/>
    <col min="15137" max="15137" width="28.28515625" style="1" customWidth="1"/>
    <col min="15138" max="15138" width="19.42578125" style="1" customWidth="1"/>
    <col min="15139" max="15139" width="13.140625" style="1" customWidth="1"/>
    <col min="15140" max="15140" width="16.42578125" style="1" customWidth="1"/>
    <col min="15141" max="15141" width="15.5703125" style="1" customWidth="1"/>
    <col min="15142" max="15142" width="15.28515625" style="1" customWidth="1"/>
    <col min="15143" max="15143" width="15.140625" style="1" customWidth="1"/>
    <col min="15144" max="15144" width="14" style="1" customWidth="1"/>
    <col min="15145" max="15145" width="11.42578125" style="1"/>
    <col min="15146" max="15146" width="15.5703125" style="1" customWidth="1"/>
    <col min="15147" max="15147" width="15" style="1" customWidth="1"/>
    <col min="15148" max="15148" width="18.42578125" style="1" customWidth="1"/>
    <col min="15149" max="15150" width="11.42578125" style="1"/>
    <col min="15151" max="15151" width="14.7109375" style="1" customWidth="1"/>
    <col min="15152" max="15152" width="17" style="1" customWidth="1"/>
    <col min="15153" max="15153" width="16.28515625" style="1" customWidth="1"/>
    <col min="15154" max="15391" width="11.42578125" style="1"/>
    <col min="15392" max="15392" width="16.7109375" style="1" customWidth="1"/>
    <col min="15393" max="15393" width="28.28515625" style="1" customWidth="1"/>
    <col min="15394" max="15394" width="19.42578125" style="1" customWidth="1"/>
    <col min="15395" max="15395" width="13.140625" style="1" customWidth="1"/>
    <col min="15396" max="15396" width="16.42578125" style="1" customWidth="1"/>
    <col min="15397" max="15397" width="15.5703125" style="1" customWidth="1"/>
    <col min="15398" max="15398" width="15.28515625" style="1" customWidth="1"/>
    <col min="15399" max="15399" width="15.140625" style="1" customWidth="1"/>
    <col min="15400" max="15400" width="14" style="1" customWidth="1"/>
    <col min="15401" max="15401" width="11.42578125" style="1"/>
    <col min="15402" max="15402" width="15.5703125" style="1" customWidth="1"/>
    <col min="15403" max="15403" width="15" style="1" customWidth="1"/>
    <col min="15404" max="15404" width="18.42578125" style="1" customWidth="1"/>
    <col min="15405" max="15406" width="11.42578125" style="1"/>
    <col min="15407" max="15407" width="14.7109375" style="1" customWidth="1"/>
    <col min="15408" max="15408" width="17" style="1" customWidth="1"/>
    <col min="15409" max="15409" width="16.28515625" style="1" customWidth="1"/>
    <col min="15410" max="15647" width="11.42578125" style="1"/>
    <col min="15648" max="15648" width="16.7109375" style="1" customWidth="1"/>
    <col min="15649" max="15649" width="28.28515625" style="1" customWidth="1"/>
    <col min="15650" max="15650" width="19.42578125" style="1" customWidth="1"/>
    <col min="15651" max="15651" width="13.140625" style="1" customWidth="1"/>
    <col min="15652" max="15652" width="16.42578125" style="1" customWidth="1"/>
    <col min="15653" max="15653" width="15.5703125" style="1" customWidth="1"/>
    <col min="15654" max="15654" width="15.28515625" style="1" customWidth="1"/>
    <col min="15655" max="15655" width="15.140625" style="1" customWidth="1"/>
    <col min="15656" max="15656" width="14" style="1" customWidth="1"/>
    <col min="15657" max="15657" width="11.42578125" style="1"/>
    <col min="15658" max="15658" width="15.5703125" style="1" customWidth="1"/>
    <col min="15659" max="15659" width="15" style="1" customWidth="1"/>
    <col min="15660" max="15660" width="18.42578125" style="1" customWidth="1"/>
    <col min="15661" max="15662" width="11.42578125" style="1"/>
    <col min="15663" max="15663" width="14.7109375" style="1" customWidth="1"/>
    <col min="15664" max="15664" width="17" style="1" customWidth="1"/>
    <col min="15665" max="15665" width="16.28515625" style="1" customWidth="1"/>
    <col min="15666" max="15903" width="11.42578125" style="1"/>
    <col min="15904" max="15904" width="16.7109375" style="1" customWidth="1"/>
    <col min="15905" max="15905" width="28.28515625" style="1" customWidth="1"/>
    <col min="15906" max="15906" width="19.42578125" style="1" customWidth="1"/>
    <col min="15907" max="15907" width="13.140625" style="1" customWidth="1"/>
    <col min="15908" max="15908" width="16.42578125" style="1" customWidth="1"/>
    <col min="15909" max="15909" width="15.5703125" style="1" customWidth="1"/>
    <col min="15910" max="15910" width="15.28515625" style="1" customWidth="1"/>
    <col min="15911" max="15911" width="15.140625" style="1" customWidth="1"/>
    <col min="15912" max="15912" width="14" style="1" customWidth="1"/>
    <col min="15913" max="15913" width="11.42578125" style="1"/>
    <col min="15914" max="15914" width="15.5703125" style="1" customWidth="1"/>
    <col min="15915" max="15915" width="15" style="1" customWidth="1"/>
    <col min="15916" max="15916" width="18.42578125" style="1" customWidth="1"/>
    <col min="15917" max="15918" width="11.42578125" style="1"/>
    <col min="15919" max="15919" width="14.7109375" style="1" customWidth="1"/>
    <col min="15920" max="15920" width="17" style="1" customWidth="1"/>
    <col min="15921" max="15921" width="16.28515625" style="1" customWidth="1"/>
    <col min="15922" max="16159" width="11.42578125" style="1"/>
    <col min="16160" max="16160" width="16.7109375" style="1" customWidth="1"/>
    <col min="16161" max="16161" width="28.28515625" style="1" customWidth="1"/>
    <col min="16162" max="16162" width="19.42578125" style="1" customWidth="1"/>
    <col min="16163" max="16163" width="13.140625" style="1" customWidth="1"/>
    <col min="16164" max="16164" width="16.42578125" style="1" customWidth="1"/>
    <col min="16165" max="16165" width="15.5703125" style="1" customWidth="1"/>
    <col min="16166" max="16166" width="15.28515625" style="1" customWidth="1"/>
    <col min="16167" max="16167" width="15.140625" style="1" customWidth="1"/>
    <col min="16168" max="16168" width="14" style="1" customWidth="1"/>
    <col min="16169" max="16169" width="11.42578125" style="1"/>
    <col min="16170" max="16170" width="15.5703125" style="1" customWidth="1"/>
    <col min="16171" max="16171" width="15" style="1" customWidth="1"/>
    <col min="16172" max="16172" width="18.42578125" style="1" customWidth="1"/>
    <col min="16173" max="16174" width="11.42578125" style="1"/>
    <col min="16175" max="16175" width="14.7109375" style="1" customWidth="1"/>
    <col min="16176" max="16176" width="17" style="1" customWidth="1"/>
    <col min="16177" max="16177" width="16.28515625" style="1" customWidth="1"/>
    <col min="16178" max="16384" width="11.42578125" style="1"/>
  </cols>
  <sheetData>
    <row r="1" spans="1:49" ht="38.25" customHeight="1" x14ac:dyDescent="0.15">
      <c r="B1" s="166"/>
      <c r="C1" s="274" t="s">
        <v>254</v>
      </c>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93"/>
      <c r="AS1" s="93"/>
      <c r="AT1" s="93"/>
      <c r="AU1" s="93"/>
      <c r="AV1" s="93"/>
      <c r="AW1" s="93"/>
    </row>
    <row r="2" spans="1:49" ht="38.25" customHeight="1" x14ac:dyDescent="0.15">
      <c r="B2" s="166"/>
      <c r="C2" s="275" t="s">
        <v>255</v>
      </c>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row>
    <row r="3" spans="1:49" ht="20.45" customHeight="1" x14ac:dyDescent="0.15">
      <c r="A3" s="231"/>
      <c r="B3" s="95"/>
      <c r="C3" s="277" t="s">
        <v>256</v>
      </c>
      <c r="D3" s="277"/>
      <c r="E3" s="277"/>
      <c r="F3" s="277"/>
      <c r="G3" s="277"/>
      <c r="H3" s="277"/>
      <c r="I3" s="277"/>
      <c r="J3" s="277"/>
      <c r="K3" s="277"/>
      <c r="L3" s="277"/>
      <c r="M3" s="277"/>
      <c r="N3" s="277"/>
      <c r="O3" s="277"/>
      <c r="P3" s="277"/>
      <c r="Q3" s="277"/>
      <c r="R3" s="278" t="s">
        <v>257</v>
      </c>
      <c r="S3" s="278"/>
      <c r="T3" s="278"/>
      <c r="U3" s="278"/>
      <c r="V3" s="278"/>
      <c r="W3" s="278"/>
      <c r="X3" s="278"/>
      <c r="Y3" s="278"/>
      <c r="Z3" s="278"/>
      <c r="AA3" s="278"/>
      <c r="AB3" s="278"/>
      <c r="AC3" s="278" t="s">
        <v>258</v>
      </c>
      <c r="AD3" s="278"/>
      <c r="AE3" s="278"/>
      <c r="AF3" s="278"/>
      <c r="AG3" s="278"/>
      <c r="AH3" s="278"/>
      <c r="AI3" s="278"/>
      <c r="AJ3" s="278"/>
      <c r="AK3" s="278"/>
      <c r="AL3" s="278"/>
      <c r="AM3" s="278"/>
      <c r="AN3" s="278"/>
      <c r="AO3" s="278"/>
      <c r="AP3" s="271" t="s">
        <v>259</v>
      </c>
      <c r="AQ3" s="279"/>
    </row>
    <row r="4" spans="1:49" ht="24" customHeight="1" x14ac:dyDescent="0.15">
      <c r="A4" s="231"/>
      <c r="B4" s="95"/>
      <c r="C4" s="277"/>
      <c r="D4" s="277"/>
      <c r="E4" s="277"/>
      <c r="F4" s="277"/>
      <c r="G4" s="277"/>
      <c r="H4" s="277"/>
      <c r="I4" s="277"/>
      <c r="J4" s="277"/>
      <c r="K4" s="277"/>
      <c r="L4" s="277"/>
      <c r="M4" s="277"/>
      <c r="N4" s="277"/>
      <c r="O4" s="277"/>
      <c r="P4" s="277"/>
      <c r="Q4" s="277"/>
      <c r="R4" s="271" t="s">
        <v>260</v>
      </c>
      <c r="S4" s="271"/>
      <c r="T4" s="271"/>
      <c r="U4" s="271"/>
      <c r="V4" s="271"/>
      <c r="W4" s="271" t="s">
        <v>261</v>
      </c>
      <c r="X4" s="271"/>
      <c r="Y4" s="271"/>
      <c r="Z4" s="271"/>
      <c r="AA4" s="271"/>
      <c r="AB4" s="271"/>
      <c r="AC4" s="271" t="s">
        <v>262</v>
      </c>
      <c r="AD4" s="271" t="s">
        <v>261</v>
      </c>
      <c r="AE4" s="271"/>
      <c r="AF4" s="271"/>
      <c r="AG4" s="271"/>
      <c r="AH4" s="271"/>
      <c r="AI4" s="271"/>
      <c r="AJ4" s="271"/>
      <c r="AK4" s="271"/>
      <c r="AL4" s="271"/>
      <c r="AM4" s="271"/>
      <c r="AN4" s="271"/>
      <c r="AO4" s="271"/>
      <c r="AP4" s="261" t="s">
        <v>263</v>
      </c>
      <c r="AQ4" s="280" t="s">
        <v>264</v>
      </c>
    </row>
    <row r="5" spans="1:49" ht="61.5" customHeight="1" x14ac:dyDescent="0.15">
      <c r="A5" s="271" t="s">
        <v>265</v>
      </c>
      <c r="B5" s="271" t="s">
        <v>68</v>
      </c>
      <c r="C5" s="271" t="s">
        <v>266</v>
      </c>
      <c r="D5" s="271" t="s">
        <v>267</v>
      </c>
      <c r="E5" s="272" t="s">
        <v>268</v>
      </c>
      <c r="F5" s="269" t="s">
        <v>146</v>
      </c>
      <c r="G5" s="269" t="s">
        <v>156</v>
      </c>
      <c r="H5" s="269" t="s">
        <v>171</v>
      </c>
      <c r="I5" s="269" t="s">
        <v>181</v>
      </c>
      <c r="J5" s="269" t="s">
        <v>205</v>
      </c>
      <c r="K5" s="269" t="s">
        <v>219</v>
      </c>
      <c r="L5" s="269" t="s">
        <v>224</v>
      </c>
      <c r="M5" s="272" t="s">
        <v>269</v>
      </c>
      <c r="N5" s="272" t="s">
        <v>270</v>
      </c>
      <c r="O5" s="272" t="s">
        <v>271</v>
      </c>
      <c r="P5" s="272" t="s">
        <v>272</v>
      </c>
      <c r="Q5" s="271" t="s">
        <v>273</v>
      </c>
      <c r="R5" s="271" t="s">
        <v>274</v>
      </c>
      <c r="S5" s="271" t="s">
        <v>275</v>
      </c>
      <c r="T5" s="271" t="s">
        <v>276</v>
      </c>
      <c r="U5" s="271" t="s">
        <v>277</v>
      </c>
      <c r="V5" s="271" t="s">
        <v>278</v>
      </c>
      <c r="W5" s="261" t="s">
        <v>279</v>
      </c>
      <c r="X5" s="261" t="s">
        <v>280</v>
      </c>
      <c r="Y5" s="272" t="s">
        <v>281</v>
      </c>
      <c r="Z5" s="261" t="s">
        <v>282</v>
      </c>
      <c r="AA5" s="273" t="s">
        <v>283</v>
      </c>
      <c r="AB5" s="273"/>
      <c r="AC5" s="271"/>
      <c r="AD5" s="272" t="s">
        <v>284</v>
      </c>
      <c r="AE5" s="272"/>
      <c r="AF5" s="272"/>
      <c r="AG5" s="272" t="s">
        <v>285</v>
      </c>
      <c r="AH5" s="272"/>
      <c r="AI5" s="272"/>
      <c r="AJ5" s="272" t="s">
        <v>286</v>
      </c>
      <c r="AK5" s="272" t="s">
        <v>287</v>
      </c>
      <c r="AL5" s="272" t="s">
        <v>288</v>
      </c>
      <c r="AM5" s="261" t="s">
        <v>282</v>
      </c>
      <c r="AN5" s="273" t="s">
        <v>283</v>
      </c>
      <c r="AO5" s="273"/>
      <c r="AP5" s="261"/>
      <c r="AQ5" s="281"/>
    </row>
    <row r="6" spans="1:49" ht="84" customHeight="1" x14ac:dyDescent="0.15">
      <c r="A6" s="271" t="s">
        <v>265</v>
      </c>
      <c r="B6" s="271" t="s">
        <v>68</v>
      </c>
      <c r="C6" s="271"/>
      <c r="D6" s="271"/>
      <c r="E6" s="272"/>
      <c r="F6" s="270"/>
      <c r="G6" s="270"/>
      <c r="H6" s="270"/>
      <c r="I6" s="270"/>
      <c r="J6" s="270"/>
      <c r="K6" s="270"/>
      <c r="L6" s="270"/>
      <c r="M6" s="272"/>
      <c r="N6" s="272"/>
      <c r="O6" s="272"/>
      <c r="P6" s="272"/>
      <c r="Q6" s="271"/>
      <c r="R6" s="271"/>
      <c r="S6" s="271"/>
      <c r="T6" s="271"/>
      <c r="U6" s="271"/>
      <c r="V6" s="271"/>
      <c r="W6" s="261"/>
      <c r="X6" s="261"/>
      <c r="Y6" s="272"/>
      <c r="Z6" s="261" t="s">
        <v>289</v>
      </c>
      <c r="AA6" s="182" t="s">
        <v>290</v>
      </c>
      <c r="AB6" s="182" t="s">
        <v>291</v>
      </c>
      <c r="AC6" s="271"/>
      <c r="AD6" s="182" t="s">
        <v>279</v>
      </c>
      <c r="AE6" s="182" t="s">
        <v>280</v>
      </c>
      <c r="AF6" s="230" t="s">
        <v>281</v>
      </c>
      <c r="AG6" s="182" t="s">
        <v>279</v>
      </c>
      <c r="AH6" s="182" t="s">
        <v>280</v>
      </c>
      <c r="AI6" s="230" t="s">
        <v>281</v>
      </c>
      <c r="AJ6" s="272"/>
      <c r="AK6" s="272"/>
      <c r="AL6" s="272"/>
      <c r="AM6" s="261" t="s">
        <v>289</v>
      </c>
      <c r="AN6" s="182" t="s">
        <v>290</v>
      </c>
      <c r="AO6" s="182" t="s">
        <v>291</v>
      </c>
      <c r="AP6" s="261"/>
      <c r="AQ6" s="282"/>
    </row>
    <row r="7" spans="1:49" ht="12" customHeight="1" x14ac:dyDescent="0.15">
      <c r="A7" s="211"/>
      <c r="B7" s="211"/>
      <c r="C7" s="211"/>
      <c r="D7" s="211"/>
      <c r="E7" s="211"/>
      <c r="F7" s="208"/>
      <c r="G7" s="208"/>
      <c r="H7" s="208"/>
      <c r="I7" s="208"/>
      <c r="J7" s="208"/>
      <c r="K7" s="208"/>
      <c r="L7" s="208"/>
      <c r="M7" s="209"/>
      <c r="N7" s="209"/>
      <c r="O7" s="209"/>
      <c r="P7" s="209"/>
      <c r="Q7" s="211"/>
      <c r="R7" s="211"/>
      <c r="S7" s="211"/>
      <c r="T7" s="211"/>
      <c r="U7" s="211"/>
      <c r="V7" s="211"/>
      <c r="W7" s="210"/>
      <c r="X7" s="210"/>
      <c r="Y7" s="209"/>
      <c r="Z7" s="210"/>
      <c r="AA7" s="210"/>
      <c r="AB7" s="210"/>
      <c r="AC7" s="211"/>
      <c r="AD7" s="210"/>
      <c r="AE7" s="210"/>
      <c r="AF7" s="209"/>
      <c r="AG7" s="210"/>
      <c r="AH7" s="210"/>
      <c r="AI7" s="209"/>
      <c r="AJ7" s="209"/>
      <c r="AK7" s="209"/>
      <c r="AL7" s="209"/>
      <c r="AM7" s="210"/>
      <c r="AN7" s="210"/>
      <c r="AO7" s="210"/>
      <c r="AP7" s="210"/>
      <c r="AQ7" s="224"/>
    </row>
    <row r="8" spans="1:49" ht="30.75" customHeight="1" x14ac:dyDescent="0.15">
      <c r="A8" s="227" t="s">
        <v>292</v>
      </c>
      <c r="B8" s="227" t="s">
        <v>293</v>
      </c>
      <c r="C8" s="227" t="s">
        <v>294</v>
      </c>
      <c r="D8" s="214" t="s">
        <v>295</v>
      </c>
      <c r="E8" s="212" t="s">
        <v>151</v>
      </c>
      <c r="F8" s="212" t="s">
        <v>151</v>
      </c>
      <c r="G8" s="212"/>
      <c r="H8" s="212"/>
      <c r="I8" s="212"/>
      <c r="J8" s="212"/>
      <c r="K8" s="212"/>
      <c r="L8" s="212"/>
      <c r="M8" s="213" t="s">
        <v>296</v>
      </c>
      <c r="N8" s="214" t="s">
        <v>297</v>
      </c>
      <c r="O8" s="214" t="s">
        <v>298</v>
      </c>
      <c r="P8" s="214" t="s">
        <v>299</v>
      </c>
      <c r="Q8" s="214">
        <v>27</v>
      </c>
      <c r="R8" s="214"/>
      <c r="S8" s="214"/>
      <c r="T8" s="214"/>
      <c r="U8" s="214"/>
      <c r="V8" s="214" t="s">
        <v>300</v>
      </c>
      <c r="W8" s="215"/>
      <c r="X8" s="216"/>
      <c r="Y8" s="217">
        <f>SUM(W8:X8)</f>
        <v>0</v>
      </c>
      <c r="Z8" s="216"/>
      <c r="AA8" s="216"/>
      <c r="AB8" s="216"/>
      <c r="AC8" s="216" t="s">
        <v>301</v>
      </c>
      <c r="AD8" s="218">
        <v>0</v>
      </c>
      <c r="AE8" s="218">
        <v>0</v>
      </c>
      <c r="AF8" s="219">
        <f>SUM(AD8:AE8)</f>
        <v>0</v>
      </c>
      <c r="AG8" s="216">
        <v>0</v>
      </c>
      <c r="AH8" s="216">
        <v>649</v>
      </c>
      <c r="AI8" s="188">
        <f>SUM(AG8:AH8)</f>
        <v>649</v>
      </c>
      <c r="AJ8" s="216">
        <f>AD8+AG8</f>
        <v>0</v>
      </c>
      <c r="AK8" s="216">
        <f>AE8+AH8</f>
        <v>649</v>
      </c>
      <c r="AL8" s="188">
        <f>AJ8+AK8</f>
        <v>649</v>
      </c>
      <c r="AM8" s="216" t="s">
        <v>302</v>
      </c>
      <c r="AN8" s="216">
        <v>0</v>
      </c>
      <c r="AO8" s="216">
        <v>0</v>
      </c>
      <c r="AP8" s="214" t="s">
        <v>303</v>
      </c>
      <c r="AQ8" s="225" t="s">
        <v>304</v>
      </c>
    </row>
    <row r="9" spans="1:49" ht="30.75" customHeight="1" x14ac:dyDescent="0.15">
      <c r="A9" s="227" t="s">
        <v>292</v>
      </c>
      <c r="B9" s="227" t="s">
        <v>293</v>
      </c>
      <c r="C9" s="227" t="s">
        <v>305</v>
      </c>
      <c r="D9" s="214" t="s">
        <v>306</v>
      </c>
      <c r="E9" s="214" t="s">
        <v>207</v>
      </c>
      <c r="F9" s="214"/>
      <c r="G9" s="214"/>
      <c r="H9" s="214"/>
      <c r="I9" s="214"/>
      <c r="J9" s="214" t="s">
        <v>207</v>
      </c>
      <c r="K9" s="214" t="s">
        <v>222</v>
      </c>
      <c r="L9" s="214"/>
      <c r="M9" s="213" t="s">
        <v>296</v>
      </c>
      <c r="N9" s="214" t="s">
        <v>307</v>
      </c>
      <c r="O9" s="214" t="s">
        <v>308</v>
      </c>
      <c r="P9" s="214" t="s">
        <v>299</v>
      </c>
      <c r="Q9" s="214">
        <v>1</v>
      </c>
      <c r="R9" s="214" t="s">
        <v>309</v>
      </c>
      <c r="S9" s="214" t="s">
        <v>310</v>
      </c>
      <c r="T9" s="214" t="s">
        <v>311</v>
      </c>
      <c r="U9" s="214" t="s">
        <v>312</v>
      </c>
      <c r="V9" s="214" t="s">
        <v>312</v>
      </c>
      <c r="W9" s="215">
        <v>0</v>
      </c>
      <c r="X9" s="216">
        <v>250</v>
      </c>
      <c r="Y9" s="217">
        <f t="shared" ref="Y9:Y139" si="0">SUM(W9:X9)</f>
        <v>250</v>
      </c>
      <c r="Z9" s="216" t="s">
        <v>302</v>
      </c>
      <c r="AA9" s="216">
        <v>0</v>
      </c>
      <c r="AB9" s="216">
        <v>0</v>
      </c>
      <c r="AC9" s="216"/>
      <c r="AD9" s="216"/>
      <c r="AE9" s="216"/>
      <c r="AF9" s="219">
        <f t="shared" ref="AF9:AF71" si="1">SUM(AD9:AE9)</f>
        <v>0</v>
      </c>
      <c r="AG9" s="216"/>
      <c r="AH9" s="216"/>
      <c r="AI9" s="188">
        <f t="shared" ref="AI9:AI71" si="2">SUM(AG9:AH9)</f>
        <v>0</v>
      </c>
      <c r="AJ9" s="216">
        <f t="shared" ref="AJ9:AJ71" si="3">AD9+AG9</f>
        <v>0</v>
      </c>
      <c r="AK9" s="216">
        <f t="shared" ref="AK9:AK71" si="4">AE9+AH9</f>
        <v>0</v>
      </c>
      <c r="AL9" s="188">
        <f t="shared" ref="AL9:AL71" si="5">AJ9+AK9</f>
        <v>0</v>
      </c>
      <c r="AM9" s="216"/>
      <c r="AN9" s="216"/>
      <c r="AO9" s="216"/>
      <c r="AP9" s="214" t="s">
        <v>313</v>
      </c>
      <c r="AQ9" s="225" t="s">
        <v>314</v>
      </c>
    </row>
    <row r="10" spans="1:49" ht="30.75" customHeight="1" x14ac:dyDescent="0.15">
      <c r="A10" s="227" t="s">
        <v>292</v>
      </c>
      <c r="B10" s="227" t="s">
        <v>293</v>
      </c>
      <c r="C10" s="227" t="s">
        <v>315</v>
      </c>
      <c r="D10" s="214" t="s">
        <v>316</v>
      </c>
      <c r="E10" s="214" t="s">
        <v>160</v>
      </c>
      <c r="F10" s="214"/>
      <c r="G10" s="214" t="s">
        <v>160</v>
      </c>
      <c r="H10" s="214"/>
      <c r="I10" s="214"/>
      <c r="J10" s="214"/>
      <c r="K10" s="214" t="s">
        <v>222</v>
      </c>
      <c r="L10" s="214"/>
      <c r="M10" s="213" t="s">
        <v>317</v>
      </c>
      <c r="N10" s="214" t="s">
        <v>307</v>
      </c>
      <c r="O10" s="214" t="s">
        <v>298</v>
      </c>
      <c r="P10" s="214" t="s">
        <v>318</v>
      </c>
      <c r="Q10" s="214">
        <v>5</v>
      </c>
      <c r="R10" s="214" t="s">
        <v>319</v>
      </c>
      <c r="S10" s="214" t="s">
        <v>310</v>
      </c>
      <c r="T10" s="214" t="s">
        <v>311</v>
      </c>
      <c r="U10" s="214" t="s">
        <v>312</v>
      </c>
      <c r="V10" s="214" t="s">
        <v>320</v>
      </c>
      <c r="W10" s="215">
        <v>3601</v>
      </c>
      <c r="X10" s="216">
        <v>195</v>
      </c>
      <c r="Y10" s="217">
        <f t="shared" si="0"/>
        <v>3796</v>
      </c>
      <c r="Z10" s="216" t="s">
        <v>302</v>
      </c>
      <c r="AA10" s="216">
        <v>0</v>
      </c>
      <c r="AB10" s="216">
        <v>0</v>
      </c>
      <c r="AC10" s="216"/>
      <c r="AD10" s="216"/>
      <c r="AE10" s="216"/>
      <c r="AF10" s="219">
        <f t="shared" si="1"/>
        <v>0</v>
      </c>
      <c r="AG10" s="216"/>
      <c r="AH10" s="216"/>
      <c r="AI10" s="188">
        <f t="shared" si="2"/>
        <v>0</v>
      </c>
      <c r="AJ10" s="216">
        <f t="shared" si="3"/>
        <v>0</v>
      </c>
      <c r="AK10" s="216">
        <f t="shared" si="4"/>
        <v>0</v>
      </c>
      <c r="AL10" s="188">
        <f t="shared" si="5"/>
        <v>0</v>
      </c>
      <c r="AM10" s="216"/>
      <c r="AN10" s="216"/>
      <c r="AO10" s="216"/>
      <c r="AP10" s="214" t="s">
        <v>321</v>
      </c>
      <c r="AQ10" s="225" t="s">
        <v>322</v>
      </c>
    </row>
    <row r="11" spans="1:49" ht="30.75" customHeight="1" x14ac:dyDescent="0.15">
      <c r="A11" s="227" t="s">
        <v>292</v>
      </c>
      <c r="B11" s="227" t="s">
        <v>293</v>
      </c>
      <c r="C11" s="227" t="s">
        <v>323</v>
      </c>
      <c r="D11" s="214" t="s">
        <v>324</v>
      </c>
      <c r="E11" s="214" t="s">
        <v>207</v>
      </c>
      <c r="F11" s="214"/>
      <c r="G11" s="214"/>
      <c r="H11" s="214"/>
      <c r="I11" s="214"/>
      <c r="J11" s="214" t="s">
        <v>207</v>
      </c>
      <c r="K11" s="214" t="s">
        <v>222</v>
      </c>
      <c r="L11" s="214"/>
      <c r="M11" s="213" t="s">
        <v>296</v>
      </c>
      <c r="N11" s="214" t="s">
        <v>307</v>
      </c>
      <c r="O11" s="214" t="s">
        <v>325</v>
      </c>
      <c r="P11" s="214" t="s">
        <v>326</v>
      </c>
      <c r="Q11" s="214">
        <v>1</v>
      </c>
      <c r="R11" s="214" t="s">
        <v>327</v>
      </c>
      <c r="S11" s="214" t="s">
        <v>310</v>
      </c>
      <c r="T11" s="214" t="s">
        <v>311</v>
      </c>
      <c r="U11" s="214" t="s">
        <v>312</v>
      </c>
      <c r="V11" s="214" t="s">
        <v>312</v>
      </c>
      <c r="W11" s="215">
        <v>0</v>
      </c>
      <c r="X11" s="216">
        <v>100</v>
      </c>
      <c r="Y11" s="217">
        <f t="shared" si="0"/>
        <v>100</v>
      </c>
      <c r="Z11" s="216" t="s">
        <v>302</v>
      </c>
      <c r="AA11" s="216">
        <v>0</v>
      </c>
      <c r="AB11" s="216">
        <v>0</v>
      </c>
      <c r="AC11" s="216"/>
      <c r="AD11" s="216"/>
      <c r="AE11" s="216"/>
      <c r="AF11" s="219">
        <f t="shared" si="1"/>
        <v>0</v>
      </c>
      <c r="AG11" s="216"/>
      <c r="AH11" s="216"/>
      <c r="AI11" s="188">
        <f t="shared" si="2"/>
        <v>0</v>
      </c>
      <c r="AJ11" s="216">
        <f t="shared" si="3"/>
        <v>0</v>
      </c>
      <c r="AK11" s="216">
        <f t="shared" si="4"/>
        <v>0</v>
      </c>
      <c r="AL11" s="188">
        <f t="shared" si="5"/>
        <v>0</v>
      </c>
      <c r="AM11" s="216"/>
      <c r="AN11" s="216"/>
      <c r="AO11" s="216"/>
      <c r="AP11" s="214" t="s">
        <v>313</v>
      </c>
      <c r="AQ11" s="225" t="s">
        <v>314</v>
      </c>
    </row>
    <row r="12" spans="1:49" ht="30.75" customHeight="1" x14ac:dyDescent="0.15">
      <c r="A12" s="227" t="s">
        <v>292</v>
      </c>
      <c r="B12" s="227" t="s">
        <v>293</v>
      </c>
      <c r="C12" s="227" t="s">
        <v>328</v>
      </c>
      <c r="D12" s="214" t="s">
        <v>329</v>
      </c>
      <c r="E12" s="214" t="s">
        <v>160</v>
      </c>
      <c r="F12" s="214"/>
      <c r="G12" s="214" t="s">
        <v>160</v>
      </c>
      <c r="H12" s="214"/>
      <c r="I12" s="214"/>
      <c r="J12" s="214"/>
      <c r="K12" s="214" t="s">
        <v>222</v>
      </c>
      <c r="L12" s="214"/>
      <c r="M12" s="213" t="s">
        <v>317</v>
      </c>
      <c r="N12" s="214" t="s">
        <v>307</v>
      </c>
      <c r="O12" s="214" t="s">
        <v>298</v>
      </c>
      <c r="P12" s="214" t="s">
        <v>330</v>
      </c>
      <c r="Q12" s="214">
        <v>3</v>
      </c>
      <c r="R12" s="214" t="s">
        <v>331</v>
      </c>
      <c r="S12" s="214" t="s">
        <v>310</v>
      </c>
      <c r="T12" s="214" t="s">
        <v>311</v>
      </c>
      <c r="U12" s="214" t="s">
        <v>312</v>
      </c>
      <c r="V12" s="214" t="s">
        <v>332</v>
      </c>
      <c r="W12" s="215">
        <v>222</v>
      </c>
      <c r="X12" s="216">
        <v>40</v>
      </c>
      <c r="Y12" s="217">
        <f t="shared" si="0"/>
        <v>262</v>
      </c>
      <c r="Z12" s="216" t="s">
        <v>333</v>
      </c>
      <c r="AA12" s="216">
        <v>1</v>
      </c>
      <c r="AB12" s="216">
        <v>34</v>
      </c>
      <c r="AC12" s="216"/>
      <c r="AD12" s="216"/>
      <c r="AE12" s="216"/>
      <c r="AF12" s="219">
        <f t="shared" si="1"/>
        <v>0</v>
      </c>
      <c r="AG12" s="216"/>
      <c r="AH12" s="216"/>
      <c r="AI12" s="188">
        <f t="shared" si="2"/>
        <v>0</v>
      </c>
      <c r="AJ12" s="216">
        <f t="shared" si="3"/>
        <v>0</v>
      </c>
      <c r="AK12" s="216">
        <f t="shared" si="4"/>
        <v>0</v>
      </c>
      <c r="AL12" s="188">
        <f t="shared" si="5"/>
        <v>0</v>
      </c>
      <c r="AM12" s="216"/>
      <c r="AN12" s="216"/>
      <c r="AO12" s="216"/>
      <c r="AP12" s="214" t="s">
        <v>321</v>
      </c>
      <c r="AQ12" s="225" t="s">
        <v>322</v>
      </c>
    </row>
    <row r="13" spans="1:49" ht="30.75" customHeight="1" x14ac:dyDescent="0.15">
      <c r="A13" s="227" t="s">
        <v>292</v>
      </c>
      <c r="B13" s="227" t="s">
        <v>293</v>
      </c>
      <c r="C13" s="227" t="s">
        <v>334</v>
      </c>
      <c r="D13" s="214" t="s">
        <v>335</v>
      </c>
      <c r="E13" s="214" t="s">
        <v>207</v>
      </c>
      <c r="F13" s="214"/>
      <c r="G13" s="214"/>
      <c r="H13" s="214"/>
      <c r="I13" s="214"/>
      <c r="J13" s="214" t="s">
        <v>207</v>
      </c>
      <c r="K13" s="214" t="s">
        <v>222</v>
      </c>
      <c r="L13" s="214"/>
      <c r="M13" s="213" t="s">
        <v>296</v>
      </c>
      <c r="N13" s="214" t="s">
        <v>307</v>
      </c>
      <c r="O13" s="214" t="s">
        <v>336</v>
      </c>
      <c r="P13" s="214" t="s">
        <v>337</v>
      </c>
      <c r="Q13" s="214">
        <v>1</v>
      </c>
      <c r="R13" s="214" t="s">
        <v>338</v>
      </c>
      <c r="S13" s="214" t="s">
        <v>310</v>
      </c>
      <c r="T13" s="214" t="s">
        <v>311</v>
      </c>
      <c r="U13" s="214" t="s">
        <v>312</v>
      </c>
      <c r="V13" s="214" t="s">
        <v>312</v>
      </c>
      <c r="W13" s="220">
        <v>0</v>
      </c>
      <c r="X13" s="214">
        <v>30</v>
      </c>
      <c r="Y13" s="217">
        <f t="shared" si="0"/>
        <v>30</v>
      </c>
      <c r="Z13" s="216" t="s">
        <v>302</v>
      </c>
      <c r="AA13" s="216">
        <v>0</v>
      </c>
      <c r="AB13" s="216">
        <v>0</v>
      </c>
      <c r="AC13" s="216"/>
      <c r="AD13" s="216"/>
      <c r="AE13" s="216"/>
      <c r="AF13" s="219">
        <f t="shared" si="1"/>
        <v>0</v>
      </c>
      <c r="AG13" s="216"/>
      <c r="AH13" s="216"/>
      <c r="AI13" s="188">
        <f t="shared" si="2"/>
        <v>0</v>
      </c>
      <c r="AJ13" s="216">
        <f t="shared" si="3"/>
        <v>0</v>
      </c>
      <c r="AK13" s="216">
        <f t="shared" si="4"/>
        <v>0</v>
      </c>
      <c r="AL13" s="188">
        <f t="shared" si="5"/>
        <v>0</v>
      </c>
      <c r="AM13" s="216"/>
      <c r="AN13" s="216"/>
      <c r="AO13" s="216"/>
      <c r="AP13" s="214" t="s">
        <v>313</v>
      </c>
      <c r="AQ13" s="225" t="s">
        <v>314</v>
      </c>
    </row>
    <row r="14" spans="1:49" ht="30.75" customHeight="1" x14ac:dyDescent="0.15">
      <c r="A14" s="227" t="s">
        <v>292</v>
      </c>
      <c r="B14" s="227" t="s">
        <v>293</v>
      </c>
      <c r="C14" s="227" t="s">
        <v>339</v>
      </c>
      <c r="D14" s="214" t="s">
        <v>340</v>
      </c>
      <c r="E14" s="214" t="s">
        <v>207</v>
      </c>
      <c r="F14" s="214"/>
      <c r="G14" s="214"/>
      <c r="H14" s="214"/>
      <c r="I14" s="214"/>
      <c r="J14" s="214" t="s">
        <v>207</v>
      </c>
      <c r="K14" s="214" t="s">
        <v>222</v>
      </c>
      <c r="L14" s="214"/>
      <c r="M14" s="213" t="s">
        <v>296</v>
      </c>
      <c r="N14" s="214" t="s">
        <v>307</v>
      </c>
      <c r="O14" s="214" t="s">
        <v>325</v>
      </c>
      <c r="P14" s="214" t="s">
        <v>341</v>
      </c>
      <c r="Q14" s="214">
        <v>1</v>
      </c>
      <c r="R14" s="214" t="s">
        <v>327</v>
      </c>
      <c r="S14" s="214" t="s">
        <v>310</v>
      </c>
      <c r="T14" s="214" t="s">
        <v>311</v>
      </c>
      <c r="U14" s="214" t="s">
        <v>312</v>
      </c>
      <c r="V14" s="214" t="s">
        <v>312</v>
      </c>
      <c r="W14" s="215">
        <v>0</v>
      </c>
      <c r="X14" s="216">
        <v>120</v>
      </c>
      <c r="Y14" s="217">
        <f t="shared" si="0"/>
        <v>120</v>
      </c>
      <c r="Z14" s="216" t="s">
        <v>302</v>
      </c>
      <c r="AA14" s="216">
        <v>0</v>
      </c>
      <c r="AB14" s="216">
        <v>0</v>
      </c>
      <c r="AC14" s="216"/>
      <c r="AD14" s="216"/>
      <c r="AE14" s="216"/>
      <c r="AF14" s="219">
        <f t="shared" si="1"/>
        <v>0</v>
      </c>
      <c r="AG14" s="216"/>
      <c r="AH14" s="216"/>
      <c r="AI14" s="188">
        <f t="shared" si="2"/>
        <v>0</v>
      </c>
      <c r="AJ14" s="216">
        <f t="shared" si="3"/>
        <v>0</v>
      </c>
      <c r="AK14" s="216">
        <f t="shared" si="4"/>
        <v>0</v>
      </c>
      <c r="AL14" s="188">
        <f t="shared" si="5"/>
        <v>0</v>
      </c>
      <c r="AM14" s="216"/>
      <c r="AN14" s="216"/>
      <c r="AO14" s="216"/>
      <c r="AP14" s="214" t="s">
        <v>313</v>
      </c>
      <c r="AQ14" s="225" t="s">
        <v>314</v>
      </c>
    </row>
    <row r="15" spans="1:49" ht="30.75" customHeight="1" x14ac:dyDescent="0.15">
      <c r="A15" s="227" t="s">
        <v>292</v>
      </c>
      <c r="B15" s="227" t="s">
        <v>293</v>
      </c>
      <c r="C15" s="227" t="s">
        <v>342</v>
      </c>
      <c r="D15" s="214" t="s">
        <v>343</v>
      </c>
      <c r="E15" s="214" t="s">
        <v>160</v>
      </c>
      <c r="F15" s="214"/>
      <c r="G15" s="214" t="s">
        <v>160</v>
      </c>
      <c r="H15" s="214"/>
      <c r="I15" s="214"/>
      <c r="J15" s="214"/>
      <c r="K15" s="214" t="s">
        <v>222</v>
      </c>
      <c r="L15" s="214"/>
      <c r="M15" s="213" t="s">
        <v>317</v>
      </c>
      <c r="N15" s="214" t="s">
        <v>307</v>
      </c>
      <c r="O15" s="214" t="s">
        <v>298</v>
      </c>
      <c r="P15" s="214" t="s">
        <v>318</v>
      </c>
      <c r="Q15" s="214">
        <v>3</v>
      </c>
      <c r="R15" s="214" t="s">
        <v>344</v>
      </c>
      <c r="S15" s="214" t="s">
        <v>310</v>
      </c>
      <c r="T15" s="214" t="s">
        <v>311</v>
      </c>
      <c r="U15" s="214" t="s">
        <v>312</v>
      </c>
      <c r="V15" s="214" t="s">
        <v>345</v>
      </c>
      <c r="W15" s="215">
        <v>118</v>
      </c>
      <c r="X15" s="216">
        <v>14</v>
      </c>
      <c r="Y15" s="217">
        <f t="shared" si="0"/>
        <v>132</v>
      </c>
      <c r="Z15" s="216" t="s">
        <v>302</v>
      </c>
      <c r="AA15" s="216">
        <v>0</v>
      </c>
      <c r="AB15" s="216">
        <v>0</v>
      </c>
      <c r="AC15" s="216"/>
      <c r="AD15" s="216"/>
      <c r="AE15" s="216"/>
      <c r="AF15" s="219">
        <f t="shared" si="1"/>
        <v>0</v>
      </c>
      <c r="AG15" s="216"/>
      <c r="AH15" s="216"/>
      <c r="AI15" s="188">
        <f t="shared" si="2"/>
        <v>0</v>
      </c>
      <c r="AJ15" s="216">
        <f t="shared" si="3"/>
        <v>0</v>
      </c>
      <c r="AK15" s="216">
        <f t="shared" si="4"/>
        <v>0</v>
      </c>
      <c r="AL15" s="188">
        <f t="shared" si="5"/>
        <v>0</v>
      </c>
      <c r="AM15" s="216"/>
      <c r="AN15" s="216"/>
      <c r="AO15" s="216"/>
      <c r="AP15" s="214" t="s">
        <v>321</v>
      </c>
      <c r="AQ15" s="225" t="s">
        <v>322</v>
      </c>
    </row>
    <row r="16" spans="1:49" ht="30.75" customHeight="1" x14ac:dyDescent="0.15">
      <c r="A16" s="227" t="s">
        <v>292</v>
      </c>
      <c r="B16" s="227" t="s">
        <v>293</v>
      </c>
      <c r="C16" s="227" t="s">
        <v>346</v>
      </c>
      <c r="D16" s="214" t="s">
        <v>347</v>
      </c>
      <c r="E16" s="214" t="s">
        <v>151</v>
      </c>
      <c r="F16" s="212" t="s">
        <v>151</v>
      </c>
      <c r="G16" s="212"/>
      <c r="H16" s="212"/>
      <c r="I16" s="212"/>
      <c r="J16" s="212"/>
      <c r="K16" s="212"/>
      <c r="L16" s="212"/>
      <c r="M16" s="213" t="s">
        <v>296</v>
      </c>
      <c r="N16" s="214" t="s">
        <v>297</v>
      </c>
      <c r="O16" s="214" t="s">
        <v>298</v>
      </c>
      <c r="P16" s="214" t="s">
        <v>299</v>
      </c>
      <c r="Q16" s="214">
        <v>29</v>
      </c>
      <c r="R16" s="214"/>
      <c r="S16" s="214"/>
      <c r="T16" s="214"/>
      <c r="U16" s="214"/>
      <c r="V16" s="214"/>
      <c r="W16" s="215"/>
      <c r="X16" s="216"/>
      <c r="Y16" s="217">
        <f t="shared" si="0"/>
        <v>0</v>
      </c>
      <c r="Z16" s="216"/>
      <c r="AA16" s="216"/>
      <c r="AB16" s="216"/>
      <c r="AC16" s="216" t="s">
        <v>301</v>
      </c>
      <c r="AD16" s="216">
        <v>0</v>
      </c>
      <c r="AE16" s="216">
        <v>0</v>
      </c>
      <c r="AF16" s="219">
        <f t="shared" si="1"/>
        <v>0</v>
      </c>
      <c r="AG16" s="216">
        <v>0</v>
      </c>
      <c r="AH16" s="216">
        <v>381</v>
      </c>
      <c r="AI16" s="188">
        <f t="shared" si="2"/>
        <v>381</v>
      </c>
      <c r="AJ16" s="216">
        <f t="shared" si="3"/>
        <v>0</v>
      </c>
      <c r="AK16" s="216">
        <f t="shared" si="4"/>
        <v>381</v>
      </c>
      <c r="AL16" s="188">
        <f t="shared" si="5"/>
        <v>381</v>
      </c>
      <c r="AM16" s="216" t="s">
        <v>302</v>
      </c>
      <c r="AN16" s="216">
        <v>0</v>
      </c>
      <c r="AO16" s="216">
        <v>0</v>
      </c>
      <c r="AP16" s="214" t="s">
        <v>303</v>
      </c>
      <c r="AQ16" s="225" t="s">
        <v>304</v>
      </c>
    </row>
    <row r="17" spans="1:43" ht="30.75" customHeight="1" x14ac:dyDescent="0.15">
      <c r="A17" s="227" t="s">
        <v>292</v>
      </c>
      <c r="B17" s="227" t="s">
        <v>293</v>
      </c>
      <c r="C17" s="227" t="s">
        <v>348</v>
      </c>
      <c r="D17" s="214" t="s">
        <v>349</v>
      </c>
      <c r="E17" s="214" t="s">
        <v>151</v>
      </c>
      <c r="F17" s="212" t="s">
        <v>151</v>
      </c>
      <c r="G17" s="212"/>
      <c r="H17" s="212"/>
      <c r="I17" s="212"/>
      <c r="J17" s="212"/>
      <c r="K17" s="212"/>
      <c r="L17" s="212" t="s">
        <v>226</v>
      </c>
      <c r="M17" s="213" t="s">
        <v>296</v>
      </c>
      <c r="N17" s="214" t="s">
        <v>307</v>
      </c>
      <c r="O17" s="214" t="s">
        <v>298</v>
      </c>
      <c r="P17" s="214" t="s">
        <v>318</v>
      </c>
      <c r="Q17" s="214">
        <v>3</v>
      </c>
      <c r="R17" s="214" t="s">
        <v>350</v>
      </c>
      <c r="S17" s="214" t="s">
        <v>310</v>
      </c>
      <c r="T17" s="214" t="s">
        <v>351</v>
      </c>
      <c r="U17" s="214" t="s">
        <v>351</v>
      </c>
      <c r="V17" s="214" t="s">
        <v>351</v>
      </c>
      <c r="W17" s="215">
        <v>0</v>
      </c>
      <c r="X17" s="216">
        <v>750</v>
      </c>
      <c r="Y17" s="217">
        <f t="shared" si="0"/>
        <v>750</v>
      </c>
      <c r="Z17" s="216" t="s">
        <v>302</v>
      </c>
      <c r="AA17" s="216">
        <v>0</v>
      </c>
      <c r="AB17" s="216">
        <v>0</v>
      </c>
      <c r="AC17" s="216"/>
      <c r="AD17" s="216"/>
      <c r="AE17" s="216"/>
      <c r="AF17" s="219">
        <f t="shared" si="1"/>
        <v>0</v>
      </c>
      <c r="AG17" s="216"/>
      <c r="AH17" s="216"/>
      <c r="AI17" s="188">
        <f t="shared" si="2"/>
        <v>0</v>
      </c>
      <c r="AJ17" s="216">
        <f t="shared" si="3"/>
        <v>0</v>
      </c>
      <c r="AK17" s="216">
        <f t="shared" si="4"/>
        <v>0</v>
      </c>
      <c r="AL17" s="188">
        <f t="shared" si="5"/>
        <v>0</v>
      </c>
      <c r="AM17" s="216"/>
      <c r="AN17" s="216"/>
      <c r="AO17" s="216"/>
      <c r="AP17" s="214" t="s">
        <v>321</v>
      </c>
      <c r="AQ17" s="225" t="s">
        <v>322</v>
      </c>
    </row>
    <row r="18" spans="1:43" ht="30.75" customHeight="1" x14ac:dyDescent="0.15">
      <c r="A18" s="227" t="s">
        <v>292</v>
      </c>
      <c r="B18" s="227" t="s">
        <v>293</v>
      </c>
      <c r="C18" s="227" t="s">
        <v>352</v>
      </c>
      <c r="D18" s="214" t="s">
        <v>353</v>
      </c>
      <c r="E18" s="214" t="s">
        <v>160</v>
      </c>
      <c r="F18" s="214"/>
      <c r="G18" s="214" t="s">
        <v>160</v>
      </c>
      <c r="H18" s="214"/>
      <c r="I18" s="214"/>
      <c r="J18" s="214"/>
      <c r="K18" s="214" t="s">
        <v>222</v>
      </c>
      <c r="L18" s="214"/>
      <c r="M18" s="213" t="s">
        <v>317</v>
      </c>
      <c r="N18" s="214" t="s">
        <v>307</v>
      </c>
      <c r="O18" s="214" t="s">
        <v>298</v>
      </c>
      <c r="P18" s="214" t="s">
        <v>318</v>
      </c>
      <c r="Q18" s="214">
        <v>3</v>
      </c>
      <c r="R18" s="214" t="s">
        <v>327</v>
      </c>
      <c r="S18" s="214" t="s">
        <v>310</v>
      </c>
      <c r="T18" s="214" t="s">
        <v>311</v>
      </c>
      <c r="U18" s="214" t="s">
        <v>312</v>
      </c>
      <c r="V18" s="214" t="s">
        <v>312</v>
      </c>
      <c r="W18" s="215">
        <v>58</v>
      </c>
      <c r="X18" s="216">
        <v>136</v>
      </c>
      <c r="Y18" s="217">
        <f t="shared" si="0"/>
        <v>194</v>
      </c>
      <c r="Z18" s="216" t="s">
        <v>333</v>
      </c>
      <c r="AA18" s="216">
        <v>1</v>
      </c>
      <c r="AB18" s="216">
        <v>32</v>
      </c>
      <c r="AC18" s="216"/>
      <c r="AD18" s="216"/>
      <c r="AE18" s="216"/>
      <c r="AF18" s="219">
        <f t="shared" si="1"/>
        <v>0</v>
      </c>
      <c r="AG18" s="216"/>
      <c r="AH18" s="216"/>
      <c r="AI18" s="188">
        <f t="shared" si="2"/>
        <v>0</v>
      </c>
      <c r="AJ18" s="216">
        <f t="shared" si="3"/>
        <v>0</v>
      </c>
      <c r="AK18" s="216">
        <f t="shared" si="4"/>
        <v>0</v>
      </c>
      <c r="AL18" s="188">
        <f t="shared" si="5"/>
        <v>0</v>
      </c>
      <c r="AM18" s="216"/>
      <c r="AN18" s="216"/>
      <c r="AO18" s="216"/>
      <c r="AP18" s="214" t="s">
        <v>321</v>
      </c>
      <c r="AQ18" s="225" t="s">
        <v>322</v>
      </c>
    </row>
    <row r="19" spans="1:43" ht="30.75" customHeight="1" x14ac:dyDescent="0.15">
      <c r="A19" s="227" t="s">
        <v>292</v>
      </c>
      <c r="B19" s="227" t="s">
        <v>293</v>
      </c>
      <c r="C19" s="227" t="s">
        <v>323</v>
      </c>
      <c r="D19" s="214" t="s">
        <v>354</v>
      </c>
      <c r="E19" s="214" t="s">
        <v>151</v>
      </c>
      <c r="F19" s="212" t="s">
        <v>151</v>
      </c>
      <c r="G19" s="212"/>
      <c r="H19" s="212"/>
      <c r="I19" s="212"/>
      <c r="J19" s="212"/>
      <c r="K19" s="214" t="s">
        <v>222</v>
      </c>
      <c r="L19" s="212"/>
      <c r="M19" s="213" t="s">
        <v>296</v>
      </c>
      <c r="N19" s="214" t="s">
        <v>307</v>
      </c>
      <c r="O19" s="214" t="s">
        <v>298</v>
      </c>
      <c r="P19" s="214" t="s">
        <v>318</v>
      </c>
      <c r="Q19" s="214">
        <v>1</v>
      </c>
      <c r="R19" s="214" t="s">
        <v>355</v>
      </c>
      <c r="S19" s="214" t="s">
        <v>310</v>
      </c>
      <c r="T19" s="214" t="s">
        <v>311</v>
      </c>
      <c r="U19" s="214" t="s">
        <v>312</v>
      </c>
      <c r="V19" s="214" t="s">
        <v>356</v>
      </c>
      <c r="W19" s="215">
        <v>0</v>
      </c>
      <c r="X19" s="216">
        <v>300</v>
      </c>
      <c r="Y19" s="217">
        <f t="shared" si="0"/>
        <v>300</v>
      </c>
      <c r="Z19" s="216" t="s">
        <v>302</v>
      </c>
      <c r="AA19" s="216">
        <v>0</v>
      </c>
      <c r="AB19" s="216">
        <v>0</v>
      </c>
      <c r="AC19" s="216"/>
      <c r="AD19" s="216"/>
      <c r="AE19" s="216"/>
      <c r="AF19" s="219">
        <f t="shared" si="1"/>
        <v>0</v>
      </c>
      <c r="AG19" s="216"/>
      <c r="AH19" s="216"/>
      <c r="AI19" s="188">
        <f t="shared" si="2"/>
        <v>0</v>
      </c>
      <c r="AJ19" s="216">
        <f t="shared" si="3"/>
        <v>0</v>
      </c>
      <c r="AK19" s="216">
        <f t="shared" si="4"/>
        <v>0</v>
      </c>
      <c r="AL19" s="188">
        <f t="shared" si="5"/>
        <v>0</v>
      </c>
      <c r="AM19" s="216"/>
      <c r="AN19" s="216"/>
      <c r="AO19" s="216"/>
      <c r="AP19" s="214" t="s">
        <v>357</v>
      </c>
      <c r="AQ19" s="225" t="s">
        <v>358</v>
      </c>
    </row>
    <row r="20" spans="1:43" ht="30.75" customHeight="1" x14ac:dyDescent="0.15">
      <c r="A20" s="227" t="s">
        <v>292</v>
      </c>
      <c r="B20" s="227" t="s">
        <v>293</v>
      </c>
      <c r="C20" s="227" t="s">
        <v>359</v>
      </c>
      <c r="D20" s="214" t="s">
        <v>354</v>
      </c>
      <c r="E20" s="214" t="s">
        <v>160</v>
      </c>
      <c r="F20" s="214"/>
      <c r="G20" s="214" t="s">
        <v>160</v>
      </c>
      <c r="H20" s="214"/>
      <c r="I20" s="214"/>
      <c r="J20" s="214"/>
      <c r="K20" s="214" t="s">
        <v>222</v>
      </c>
      <c r="L20" s="214"/>
      <c r="M20" s="213" t="s">
        <v>317</v>
      </c>
      <c r="N20" s="214" t="s">
        <v>307</v>
      </c>
      <c r="O20" s="214" t="s">
        <v>298</v>
      </c>
      <c r="P20" s="214" t="s">
        <v>318</v>
      </c>
      <c r="Q20" s="214">
        <v>2</v>
      </c>
      <c r="R20" s="214" t="s">
        <v>331</v>
      </c>
      <c r="S20" s="214" t="s">
        <v>310</v>
      </c>
      <c r="T20" s="214" t="s">
        <v>311</v>
      </c>
      <c r="U20" s="214" t="s">
        <v>312</v>
      </c>
      <c r="V20" s="214" t="s">
        <v>332</v>
      </c>
      <c r="W20" s="215">
        <v>41</v>
      </c>
      <c r="X20" s="216">
        <v>43</v>
      </c>
      <c r="Y20" s="217">
        <f t="shared" si="0"/>
        <v>84</v>
      </c>
      <c r="Z20" s="216" t="s">
        <v>302</v>
      </c>
      <c r="AA20" s="216">
        <v>0</v>
      </c>
      <c r="AB20" s="216">
        <v>0</v>
      </c>
      <c r="AC20" s="216"/>
      <c r="AD20" s="216"/>
      <c r="AE20" s="216"/>
      <c r="AF20" s="219">
        <f t="shared" si="1"/>
        <v>0</v>
      </c>
      <c r="AG20" s="216"/>
      <c r="AH20" s="216"/>
      <c r="AI20" s="188">
        <f t="shared" si="2"/>
        <v>0</v>
      </c>
      <c r="AJ20" s="216">
        <f t="shared" si="3"/>
        <v>0</v>
      </c>
      <c r="AK20" s="216">
        <f t="shared" si="4"/>
        <v>0</v>
      </c>
      <c r="AL20" s="188">
        <f t="shared" si="5"/>
        <v>0</v>
      </c>
      <c r="AM20" s="216"/>
      <c r="AN20" s="216"/>
      <c r="AO20" s="216"/>
      <c r="AP20" s="214" t="s">
        <v>321</v>
      </c>
      <c r="AQ20" s="225" t="s">
        <v>322</v>
      </c>
    </row>
    <row r="21" spans="1:43" ht="30.75" customHeight="1" x14ac:dyDescent="0.25">
      <c r="A21" s="227" t="s">
        <v>292</v>
      </c>
      <c r="B21" s="227" t="s">
        <v>293</v>
      </c>
      <c r="C21" s="227" t="s">
        <v>360</v>
      </c>
      <c r="D21" s="214" t="s">
        <v>361</v>
      </c>
      <c r="E21" s="214" t="s">
        <v>362</v>
      </c>
      <c r="F21" s="212" t="s">
        <v>151</v>
      </c>
      <c r="G21" s="212"/>
      <c r="H21" s="228" t="s">
        <v>174</v>
      </c>
      <c r="I21" s="228"/>
      <c r="J21" s="228"/>
      <c r="K21" s="228"/>
      <c r="L21" s="212" t="s">
        <v>226</v>
      </c>
      <c r="M21" s="213" t="s">
        <v>296</v>
      </c>
      <c r="N21" s="214" t="s">
        <v>307</v>
      </c>
      <c r="O21" s="214" t="s">
        <v>298</v>
      </c>
      <c r="P21" s="214" t="s">
        <v>318</v>
      </c>
      <c r="Q21" s="214">
        <v>3</v>
      </c>
      <c r="R21" s="214" t="s">
        <v>363</v>
      </c>
      <c r="S21" s="214" t="s">
        <v>310</v>
      </c>
      <c r="T21" s="214" t="s">
        <v>364</v>
      </c>
      <c r="U21" s="214" t="s">
        <v>365</v>
      </c>
      <c r="V21" s="214" t="s">
        <v>366</v>
      </c>
      <c r="W21" s="215">
        <v>0</v>
      </c>
      <c r="X21" s="216">
        <v>600</v>
      </c>
      <c r="Y21" s="217">
        <f t="shared" si="0"/>
        <v>600</v>
      </c>
      <c r="Z21" s="216" t="s">
        <v>302</v>
      </c>
      <c r="AA21" s="216">
        <v>0</v>
      </c>
      <c r="AB21" s="216">
        <v>0</v>
      </c>
      <c r="AC21" s="216"/>
      <c r="AD21" s="216"/>
      <c r="AE21" s="216"/>
      <c r="AF21" s="219">
        <f t="shared" si="1"/>
        <v>0</v>
      </c>
      <c r="AG21" s="216"/>
      <c r="AH21" s="216"/>
      <c r="AI21" s="188">
        <f t="shared" si="2"/>
        <v>0</v>
      </c>
      <c r="AJ21" s="216">
        <f t="shared" si="3"/>
        <v>0</v>
      </c>
      <c r="AK21" s="216">
        <f t="shared" si="4"/>
        <v>0</v>
      </c>
      <c r="AL21" s="188">
        <f t="shared" si="5"/>
        <v>0</v>
      </c>
      <c r="AM21" s="216"/>
      <c r="AN21" s="216"/>
      <c r="AO21" s="216"/>
      <c r="AP21" s="214" t="s">
        <v>313</v>
      </c>
      <c r="AQ21" s="225" t="s">
        <v>358</v>
      </c>
    </row>
    <row r="22" spans="1:43" ht="30.75" customHeight="1" x14ac:dyDescent="0.25">
      <c r="A22" s="227" t="s">
        <v>292</v>
      </c>
      <c r="B22" s="227" t="s">
        <v>293</v>
      </c>
      <c r="C22" s="227" t="s">
        <v>360</v>
      </c>
      <c r="D22" s="214" t="s">
        <v>367</v>
      </c>
      <c r="E22" s="214" t="s">
        <v>362</v>
      </c>
      <c r="F22" s="212" t="s">
        <v>151</v>
      </c>
      <c r="G22" s="212"/>
      <c r="H22" s="228" t="s">
        <v>174</v>
      </c>
      <c r="I22" s="228"/>
      <c r="J22" s="228"/>
      <c r="K22" s="228"/>
      <c r="L22" s="212" t="s">
        <v>226</v>
      </c>
      <c r="M22" s="213" t="s">
        <v>296</v>
      </c>
      <c r="N22" s="214" t="s">
        <v>307</v>
      </c>
      <c r="O22" s="214" t="s">
        <v>298</v>
      </c>
      <c r="P22" s="214" t="s">
        <v>318</v>
      </c>
      <c r="Q22" s="214">
        <v>3</v>
      </c>
      <c r="R22" s="214" t="s">
        <v>368</v>
      </c>
      <c r="S22" s="214" t="s">
        <v>310</v>
      </c>
      <c r="T22" s="214" t="s">
        <v>369</v>
      </c>
      <c r="U22" s="214" t="s">
        <v>370</v>
      </c>
      <c r="V22" s="214" t="s">
        <v>371</v>
      </c>
      <c r="W22" s="215">
        <v>0</v>
      </c>
      <c r="X22" s="216">
        <v>554</v>
      </c>
      <c r="Y22" s="217">
        <f t="shared" si="0"/>
        <v>554</v>
      </c>
      <c r="Z22" s="216" t="s">
        <v>302</v>
      </c>
      <c r="AA22" s="216">
        <v>0</v>
      </c>
      <c r="AB22" s="216">
        <v>0</v>
      </c>
      <c r="AC22" s="216"/>
      <c r="AD22" s="216"/>
      <c r="AE22" s="216"/>
      <c r="AF22" s="219">
        <f t="shared" si="1"/>
        <v>0</v>
      </c>
      <c r="AG22" s="216"/>
      <c r="AH22" s="216"/>
      <c r="AI22" s="188">
        <f t="shared" si="2"/>
        <v>0</v>
      </c>
      <c r="AJ22" s="216">
        <f t="shared" si="3"/>
        <v>0</v>
      </c>
      <c r="AK22" s="216">
        <f t="shared" si="4"/>
        <v>0</v>
      </c>
      <c r="AL22" s="188">
        <f t="shared" si="5"/>
        <v>0</v>
      </c>
      <c r="AM22" s="216"/>
      <c r="AN22" s="216"/>
      <c r="AO22" s="216"/>
      <c r="AP22" s="214" t="s">
        <v>313</v>
      </c>
      <c r="AQ22" s="225" t="s">
        <v>358</v>
      </c>
    </row>
    <row r="23" spans="1:43" ht="30.75" customHeight="1" x14ac:dyDescent="0.15">
      <c r="A23" s="227" t="s">
        <v>292</v>
      </c>
      <c r="B23" s="227" t="s">
        <v>293</v>
      </c>
      <c r="C23" s="227" t="s">
        <v>372</v>
      </c>
      <c r="D23" s="214" t="s">
        <v>373</v>
      </c>
      <c r="E23" s="214" t="s">
        <v>160</v>
      </c>
      <c r="F23" s="214"/>
      <c r="G23" s="214" t="s">
        <v>160</v>
      </c>
      <c r="H23" s="214"/>
      <c r="I23" s="214"/>
      <c r="J23" s="214"/>
      <c r="K23" s="214" t="s">
        <v>222</v>
      </c>
      <c r="L23" s="214"/>
      <c r="M23" s="213" t="s">
        <v>317</v>
      </c>
      <c r="N23" s="214" t="s">
        <v>307</v>
      </c>
      <c r="O23" s="214" t="s">
        <v>298</v>
      </c>
      <c r="P23" s="214" t="s">
        <v>318</v>
      </c>
      <c r="Q23" s="214">
        <v>3</v>
      </c>
      <c r="R23" s="214" t="s">
        <v>327</v>
      </c>
      <c r="S23" s="214" t="s">
        <v>310</v>
      </c>
      <c r="T23" s="214" t="s">
        <v>311</v>
      </c>
      <c r="U23" s="214" t="s">
        <v>312</v>
      </c>
      <c r="V23" s="214" t="s">
        <v>312</v>
      </c>
      <c r="W23" s="215">
        <v>75</v>
      </c>
      <c r="X23" s="216">
        <v>18</v>
      </c>
      <c r="Y23" s="217">
        <f t="shared" si="0"/>
        <v>93</v>
      </c>
      <c r="Z23" s="216" t="s">
        <v>302</v>
      </c>
      <c r="AA23" s="216">
        <v>0</v>
      </c>
      <c r="AB23" s="216">
        <v>0</v>
      </c>
      <c r="AC23" s="216"/>
      <c r="AD23" s="216"/>
      <c r="AE23" s="216"/>
      <c r="AF23" s="219">
        <f t="shared" si="1"/>
        <v>0</v>
      </c>
      <c r="AG23" s="216"/>
      <c r="AH23" s="216"/>
      <c r="AI23" s="188">
        <f t="shared" si="2"/>
        <v>0</v>
      </c>
      <c r="AJ23" s="216">
        <f t="shared" si="3"/>
        <v>0</v>
      </c>
      <c r="AK23" s="216">
        <f t="shared" si="4"/>
        <v>0</v>
      </c>
      <c r="AL23" s="188">
        <f t="shared" si="5"/>
        <v>0</v>
      </c>
      <c r="AM23" s="216"/>
      <c r="AN23" s="216"/>
      <c r="AO23" s="216"/>
      <c r="AP23" s="214" t="s">
        <v>321</v>
      </c>
      <c r="AQ23" s="225" t="s">
        <v>322</v>
      </c>
    </row>
    <row r="24" spans="1:43" ht="48" customHeight="1" x14ac:dyDescent="0.15">
      <c r="A24" s="227" t="s">
        <v>292</v>
      </c>
      <c r="B24" s="227" t="s">
        <v>293</v>
      </c>
      <c r="C24" s="227" t="s">
        <v>374</v>
      </c>
      <c r="D24" s="214" t="s">
        <v>375</v>
      </c>
      <c r="E24" s="214" t="s">
        <v>207</v>
      </c>
      <c r="F24" s="214"/>
      <c r="G24" s="214"/>
      <c r="H24" s="214"/>
      <c r="I24" s="214"/>
      <c r="J24" s="214" t="s">
        <v>207</v>
      </c>
      <c r="K24" s="214" t="s">
        <v>222</v>
      </c>
      <c r="L24" s="214"/>
      <c r="M24" s="213" t="s">
        <v>296</v>
      </c>
      <c r="N24" s="214" t="s">
        <v>307</v>
      </c>
      <c r="O24" s="214" t="s">
        <v>325</v>
      </c>
      <c r="P24" s="214" t="s">
        <v>341</v>
      </c>
      <c r="Q24" s="214">
        <v>1</v>
      </c>
      <c r="R24" s="214" t="s">
        <v>309</v>
      </c>
      <c r="S24" s="214" t="s">
        <v>310</v>
      </c>
      <c r="T24" s="214" t="s">
        <v>311</v>
      </c>
      <c r="U24" s="214" t="s">
        <v>312</v>
      </c>
      <c r="V24" s="214" t="s">
        <v>312</v>
      </c>
      <c r="W24" s="215">
        <v>0</v>
      </c>
      <c r="X24" s="216">
        <v>60</v>
      </c>
      <c r="Y24" s="217">
        <f t="shared" si="0"/>
        <v>60</v>
      </c>
      <c r="Z24" s="216" t="s">
        <v>302</v>
      </c>
      <c r="AA24" s="216">
        <v>0</v>
      </c>
      <c r="AB24" s="216">
        <v>0</v>
      </c>
      <c r="AC24" s="216"/>
      <c r="AD24" s="216"/>
      <c r="AE24" s="216"/>
      <c r="AF24" s="219">
        <f t="shared" si="1"/>
        <v>0</v>
      </c>
      <c r="AG24" s="216"/>
      <c r="AH24" s="216"/>
      <c r="AI24" s="188">
        <f t="shared" si="2"/>
        <v>0</v>
      </c>
      <c r="AJ24" s="216">
        <f t="shared" si="3"/>
        <v>0</v>
      </c>
      <c r="AK24" s="216">
        <f t="shared" si="4"/>
        <v>0</v>
      </c>
      <c r="AL24" s="188">
        <f t="shared" si="5"/>
        <v>0</v>
      </c>
      <c r="AM24" s="216"/>
      <c r="AN24" s="216"/>
      <c r="AO24" s="216"/>
      <c r="AP24" s="214" t="s">
        <v>313</v>
      </c>
      <c r="AQ24" s="225" t="s">
        <v>314</v>
      </c>
    </row>
    <row r="25" spans="1:43" ht="30.75" customHeight="1" x14ac:dyDescent="0.15">
      <c r="A25" s="227" t="s">
        <v>292</v>
      </c>
      <c r="B25" s="227" t="s">
        <v>293</v>
      </c>
      <c r="C25" s="227" t="s">
        <v>376</v>
      </c>
      <c r="D25" s="214" t="s">
        <v>377</v>
      </c>
      <c r="E25" s="214" t="s">
        <v>151</v>
      </c>
      <c r="F25" s="212" t="s">
        <v>151</v>
      </c>
      <c r="G25" s="212"/>
      <c r="H25" s="212"/>
      <c r="I25" s="212"/>
      <c r="J25" s="212"/>
      <c r="K25" s="212"/>
      <c r="L25" s="212"/>
      <c r="M25" s="213" t="s">
        <v>296</v>
      </c>
      <c r="N25" s="214" t="s">
        <v>297</v>
      </c>
      <c r="O25" s="214" t="s">
        <v>298</v>
      </c>
      <c r="P25" s="214" t="s">
        <v>299</v>
      </c>
      <c r="Q25" s="214">
        <v>24</v>
      </c>
      <c r="R25" s="214"/>
      <c r="S25" s="214"/>
      <c r="T25" s="214"/>
      <c r="U25" s="214"/>
      <c r="V25" s="214"/>
      <c r="W25" s="215"/>
      <c r="X25" s="216"/>
      <c r="Y25" s="217">
        <f t="shared" si="0"/>
        <v>0</v>
      </c>
      <c r="Z25" s="216"/>
      <c r="AA25" s="216"/>
      <c r="AB25" s="216"/>
      <c r="AC25" s="216" t="s">
        <v>301</v>
      </c>
      <c r="AD25" s="216">
        <v>0</v>
      </c>
      <c r="AE25" s="216">
        <v>0</v>
      </c>
      <c r="AF25" s="219">
        <f t="shared" si="1"/>
        <v>0</v>
      </c>
      <c r="AG25" s="216">
        <v>0</v>
      </c>
      <c r="AH25" s="216">
        <v>278</v>
      </c>
      <c r="AI25" s="188">
        <f t="shared" si="2"/>
        <v>278</v>
      </c>
      <c r="AJ25" s="216">
        <f t="shared" si="3"/>
        <v>0</v>
      </c>
      <c r="AK25" s="216">
        <f t="shared" si="4"/>
        <v>278</v>
      </c>
      <c r="AL25" s="188">
        <f t="shared" si="5"/>
        <v>278</v>
      </c>
      <c r="AM25" s="216" t="s">
        <v>302</v>
      </c>
      <c r="AN25" s="216">
        <v>0</v>
      </c>
      <c r="AO25" s="216">
        <v>0</v>
      </c>
      <c r="AP25" s="214" t="s">
        <v>303</v>
      </c>
      <c r="AQ25" s="225" t="s">
        <v>304</v>
      </c>
    </row>
    <row r="26" spans="1:43" ht="30.75" customHeight="1" x14ac:dyDescent="0.15">
      <c r="A26" s="227" t="s">
        <v>292</v>
      </c>
      <c r="B26" s="227" t="s">
        <v>293</v>
      </c>
      <c r="C26" s="227" t="s">
        <v>378</v>
      </c>
      <c r="D26" s="214" t="s">
        <v>379</v>
      </c>
      <c r="E26" s="214" t="s">
        <v>151</v>
      </c>
      <c r="F26" s="212" t="s">
        <v>151</v>
      </c>
      <c r="G26" s="212"/>
      <c r="H26" s="212"/>
      <c r="I26" s="212"/>
      <c r="J26" s="212"/>
      <c r="K26" s="214" t="s">
        <v>222</v>
      </c>
      <c r="L26" s="212"/>
      <c r="M26" s="213" t="s">
        <v>296</v>
      </c>
      <c r="N26" s="214" t="s">
        <v>307</v>
      </c>
      <c r="O26" s="214" t="s">
        <v>298</v>
      </c>
      <c r="P26" s="214" t="s">
        <v>330</v>
      </c>
      <c r="Q26" s="214">
        <v>2</v>
      </c>
      <c r="R26" s="214" t="s">
        <v>380</v>
      </c>
      <c r="S26" s="214" t="s">
        <v>310</v>
      </c>
      <c r="T26" s="214" t="s">
        <v>311</v>
      </c>
      <c r="U26" s="214" t="s">
        <v>312</v>
      </c>
      <c r="V26" s="214" t="s">
        <v>312</v>
      </c>
      <c r="W26" s="215">
        <v>0</v>
      </c>
      <c r="X26" s="216">
        <v>8000</v>
      </c>
      <c r="Y26" s="217">
        <f t="shared" si="0"/>
        <v>8000</v>
      </c>
      <c r="Z26" s="216" t="s">
        <v>302</v>
      </c>
      <c r="AA26" s="216">
        <v>0</v>
      </c>
      <c r="AB26" s="216">
        <v>0</v>
      </c>
      <c r="AC26" s="216"/>
      <c r="AD26" s="216"/>
      <c r="AE26" s="216"/>
      <c r="AF26" s="219">
        <f t="shared" si="1"/>
        <v>0</v>
      </c>
      <c r="AG26" s="216"/>
      <c r="AH26" s="216"/>
      <c r="AI26" s="188">
        <f t="shared" si="2"/>
        <v>0</v>
      </c>
      <c r="AJ26" s="216">
        <f t="shared" si="3"/>
        <v>0</v>
      </c>
      <c r="AK26" s="216">
        <f t="shared" si="4"/>
        <v>0</v>
      </c>
      <c r="AL26" s="188">
        <f t="shared" si="5"/>
        <v>0</v>
      </c>
      <c r="AM26" s="216"/>
      <c r="AN26" s="216"/>
      <c r="AO26" s="216"/>
      <c r="AP26" s="214" t="s">
        <v>357</v>
      </c>
      <c r="AQ26" s="225" t="s">
        <v>358</v>
      </c>
    </row>
    <row r="27" spans="1:43" ht="30.75" customHeight="1" x14ac:dyDescent="0.15">
      <c r="A27" s="227" t="s">
        <v>292</v>
      </c>
      <c r="B27" s="227" t="s">
        <v>293</v>
      </c>
      <c r="C27" s="227" t="s">
        <v>339</v>
      </c>
      <c r="D27" s="214" t="s">
        <v>381</v>
      </c>
      <c r="E27" s="214" t="s">
        <v>151</v>
      </c>
      <c r="F27" s="212" t="s">
        <v>151</v>
      </c>
      <c r="G27" s="212"/>
      <c r="H27" s="212"/>
      <c r="I27" s="212"/>
      <c r="J27" s="212"/>
      <c r="K27" s="214" t="s">
        <v>222</v>
      </c>
      <c r="L27" s="212"/>
      <c r="M27" s="213" t="s">
        <v>296</v>
      </c>
      <c r="N27" s="214" t="s">
        <v>307</v>
      </c>
      <c r="O27" s="214" t="s">
        <v>298</v>
      </c>
      <c r="P27" s="214" t="s">
        <v>318</v>
      </c>
      <c r="Q27" s="214">
        <v>1</v>
      </c>
      <c r="R27" s="214" t="s">
        <v>382</v>
      </c>
      <c r="S27" s="214" t="s">
        <v>310</v>
      </c>
      <c r="T27" s="214" t="s">
        <v>311</v>
      </c>
      <c r="U27" s="214" t="s">
        <v>312</v>
      </c>
      <c r="V27" s="214" t="s">
        <v>383</v>
      </c>
      <c r="W27" s="215">
        <v>0</v>
      </c>
      <c r="X27" s="216">
        <v>250</v>
      </c>
      <c r="Y27" s="217">
        <f t="shared" si="0"/>
        <v>250</v>
      </c>
      <c r="Z27" s="216" t="s">
        <v>302</v>
      </c>
      <c r="AA27" s="216">
        <v>0</v>
      </c>
      <c r="AB27" s="216">
        <v>0</v>
      </c>
      <c r="AC27" s="216"/>
      <c r="AD27" s="216"/>
      <c r="AE27" s="216"/>
      <c r="AF27" s="219">
        <f t="shared" si="1"/>
        <v>0</v>
      </c>
      <c r="AG27" s="216"/>
      <c r="AH27" s="216"/>
      <c r="AI27" s="188">
        <f t="shared" si="2"/>
        <v>0</v>
      </c>
      <c r="AJ27" s="216">
        <f t="shared" si="3"/>
        <v>0</v>
      </c>
      <c r="AK27" s="216">
        <f t="shared" si="4"/>
        <v>0</v>
      </c>
      <c r="AL27" s="188">
        <f t="shared" si="5"/>
        <v>0</v>
      </c>
      <c r="AM27" s="216"/>
      <c r="AN27" s="216"/>
      <c r="AO27" s="216"/>
      <c r="AP27" s="214" t="s">
        <v>313</v>
      </c>
      <c r="AQ27" s="225" t="s">
        <v>358</v>
      </c>
    </row>
    <row r="28" spans="1:43" ht="30.75" customHeight="1" x14ac:dyDescent="0.15">
      <c r="A28" s="227" t="s">
        <v>292</v>
      </c>
      <c r="B28" s="227" t="s">
        <v>293</v>
      </c>
      <c r="C28" s="227" t="s">
        <v>384</v>
      </c>
      <c r="D28" s="214" t="s">
        <v>381</v>
      </c>
      <c r="E28" s="214" t="s">
        <v>151</v>
      </c>
      <c r="F28" s="212" t="s">
        <v>151</v>
      </c>
      <c r="G28" s="212"/>
      <c r="H28" s="212"/>
      <c r="I28" s="212"/>
      <c r="J28" s="212"/>
      <c r="K28" s="214" t="s">
        <v>222</v>
      </c>
      <c r="L28" s="212"/>
      <c r="M28" s="213" t="s">
        <v>296</v>
      </c>
      <c r="N28" s="214" t="s">
        <v>307</v>
      </c>
      <c r="O28" s="214" t="s">
        <v>298</v>
      </c>
      <c r="P28" s="214" t="s">
        <v>318</v>
      </c>
      <c r="Q28" s="214">
        <v>2</v>
      </c>
      <c r="R28" s="214" t="s">
        <v>385</v>
      </c>
      <c r="S28" s="214" t="s">
        <v>310</v>
      </c>
      <c r="T28" s="214" t="s">
        <v>311</v>
      </c>
      <c r="U28" s="214" t="s">
        <v>386</v>
      </c>
      <c r="V28" s="214" t="s">
        <v>387</v>
      </c>
      <c r="W28" s="215">
        <v>0</v>
      </c>
      <c r="X28" s="216">
        <v>470</v>
      </c>
      <c r="Y28" s="217">
        <f t="shared" si="0"/>
        <v>470</v>
      </c>
      <c r="Z28" s="216" t="s">
        <v>302</v>
      </c>
      <c r="AA28" s="216">
        <v>0</v>
      </c>
      <c r="AB28" s="216">
        <v>0</v>
      </c>
      <c r="AC28" s="216"/>
      <c r="AD28" s="216"/>
      <c r="AE28" s="216"/>
      <c r="AF28" s="219">
        <f t="shared" si="1"/>
        <v>0</v>
      </c>
      <c r="AG28" s="216"/>
      <c r="AH28" s="216"/>
      <c r="AI28" s="188">
        <f t="shared" si="2"/>
        <v>0</v>
      </c>
      <c r="AJ28" s="216">
        <f t="shared" si="3"/>
        <v>0</v>
      </c>
      <c r="AK28" s="216">
        <f t="shared" si="4"/>
        <v>0</v>
      </c>
      <c r="AL28" s="188">
        <f t="shared" si="5"/>
        <v>0</v>
      </c>
      <c r="AM28" s="216"/>
      <c r="AN28" s="216"/>
      <c r="AO28" s="216"/>
      <c r="AP28" s="214" t="s">
        <v>313</v>
      </c>
      <c r="AQ28" s="225" t="s">
        <v>358</v>
      </c>
    </row>
    <row r="29" spans="1:43" ht="30.75" customHeight="1" x14ac:dyDescent="0.15">
      <c r="A29" s="227" t="s">
        <v>292</v>
      </c>
      <c r="B29" s="227" t="s">
        <v>293</v>
      </c>
      <c r="C29" s="227" t="s">
        <v>388</v>
      </c>
      <c r="D29" s="214" t="s">
        <v>389</v>
      </c>
      <c r="E29" s="214" t="s">
        <v>151</v>
      </c>
      <c r="F29" s="212" t="s">
        <v>151</v>
      </c>
      <c r="G29" s="212"/>
      <c r="H29" s="212"/>
      <c r="I29" s="212"/>
      <c r="J29" s="212"/>
      <c r="K29" s="212"/>
      <c r="L29" s="212"/>
      <c r="M29" s="213" t="s">
        <v>296</v>
      </c>
      <c r="N29" s="214" t="s">
        <v>297</v>
      </c>
      <c r="O29" s="214" t="s">
        <v>298</v>
      </c>
      <c r="P29" s="214" t="s">
        <v>299</v>
      </c>
      <c r="Q29" s="214">
        <v>17</v>
      </c>
      <c r="R29" s="214"/>
      <c r="S29" s="214"/>
      <c r="T29" s="214"/>
      <c r="U29" s="214"/>
      <c r="V29" s="214"/>
      <c r="W29" s="215"/>
      <c r="X29" s="216"/>
      <c r="Y29" s="217">
        <f t="shared" si="0"/>
        <v>0</v>
      </c>
      <c r="Z29" s="216"/>
      <c r="AA29" s="216"/>
      <c r="AB29" s="216"/>
      <c r="AC29" s="216" t="s">
        <v>301</v>
      </c>
      <c r="AD29" s="216">
        <v>0</v>
      </c>
      <c r="AE29" s="216">
        <v>0</v>
      </c>
      <c r="AF29" s="219">
        <f t="shared" si="1"/>
        <v>0</v>
      </c>
      <c r="AG29" s="216">
        <v>0</v>
      </c>
      <c r="AH29" s="216">
        <v>278</v>
      </c>
      <c r="AI29" s="188">
        <f t="shared" si="2"/>
        <v>278</v>
      </c>
      <c r="AJ29" s="216">
        <f t="shared" si="3"/>
        <v>0</v>
      </c>
      <c r="AK29" s="216">
        <f t="shared" si="4"/>
        <v>278</v>
      </c>
      <c r="AL29" s="188">
        <f t="shared" si="5"/>
        <v>278</v>
      </c>
      <c r="AM29" s="216" t="s">
        <v>302</v>
      </c>
      <c r="AN29" s="216">
        <v>0</v>
      </c>
      <c r="AO29" s="216">
        <v>0</v>
      </c>
      <c r="AP29" s="214" t="s">
        <v>303</v>
      </c>
      <c r="AQ29" s="225" t="s">
        <v>304</v>
      </c>
    </row>
    <row r="30" spans="1:43" ht="30.75" customHeight="1" x14ac:dyDescent="0.15">
      <c r="A30" s="227" t="s">
        <v>292</v>
      </c>
      <c r="B30" s="227" t="s">
        <v>293</v>
      </c>
      <c r="C30" s="227" t="s">
        <v>339</v>
      </c>
      <c r="D30" s="214" t="s">
        <v>390</v>
      </c>
      <c r="E30" s="214" t="s">
        <v>151</v>
      </c>
      <c r="F30" s="212" t="s">
        <v>151</v>
      </c>
      <c r="G30" s="212"/>
      <c r="H30" s="212"/>
      <c r="I30" s="212"/>
      <c r="J30" s="212"/>
      <c r="K30" s="214" t="s">
        <v>222</v>
      </c>
      <c r="L30" s="212"/>
      <c r="M30" s="213" t="s">
        <v>296</v>
      </c>
      <c r="N30" s="214" t="s">
        <v>307</v>
      </c>
      <c r="O30" s="214" t="s">
        <v>298</v>
      </c>
      <c r="P30" s="214" t="s">
        <v>330</v>
      </c>
      <c r="Q30" s="214">
        <v>1</v>
      </c>
      <c r="R30" s="214" t="s">
        <v>391</v>
      </c>
      <c r="S30" s="214" t="s">
        <v>310</v>
      </c>
      <c r="T30" s="214" t="s">
        <v>311</v>
      </c>
      <c r="U30" s="214" t="s">
        <v>312</v>
      </c>
      <c r="V30" s="214" t="s">
        <v>383</v>
      </c>
      <c r="W30" s="215">
        <v>0</v>
      </c>
      <c r="X30" s="216">
        <v>40</v>
      </c>
      <c r="Y30" s="217">
        <f t="shared" si="0"/>
        <v>40</v>
      </c>
      <c r="Z30" s="216" t="s">
        <v>302</v>
      </c>
      <c r="AA30" s="216">
        <v>0</v>
      </c>
      <c r="AB30" s="216">
        <v>0</v>
      </c>
      <c r="AC30" s="216"/>
      <c r="AD30" s="216"/>
      <c r="AE30" s="216"/>
      <c r="AF30" s="219">
        <f t="shared" si="1"/>
        <v>0</v>
      </c>
      <c r="AG30" s="216"/>
      <c r="AH30" s="216"/>
      <c r="AI30" s="188">
        <f t="shared" si="2"/>
        <v>0</v>
      </c>
      <c r="AJ30" s="216">
        <f t="shared" si="3"/>
        <v>0</v>
      </c>
      <c r="AK30" s="216">
        <f t="shared" si="4"/>
        <v>0</v>
      </c>
      <c r="AL30" s="188">
        <f t="shared" si="5"/>
        <v>0</v>
      </c>
      <c r="AM30" s="216"/>
      <c r="AN30" s="216"/>
      <c r="AO30" s="216"/>
      <c r="AP30" s="214" t="s">
        <v>357</v>
      </c>
      <c r="AQ30" s="225" t="s">
        <v>358</v>
      </c>
    </row>
    <row r="31" spans="1:43" ht="30.75" customHeight="1" x14ac:dyDescent="0.15">
      <c r="A31" s="227" t="s">
        <v>292</v>
      </c>
      <c r="B31" s="227" t="s">
        <v>293</v>
      </c>
      <c r="C31" s="227" t="s">
        <v>339</v>
      </c>
      <c r="D31" s="214" t="s">
        <v>390</v>
      </c>
      <c r="E31" s="214" t="s">
        <v>151</v>
      </c>
      <c r="F31" s="212" t="s">
        <v>151</v>
      </c>
      <c r="G31" s="212"/>
      <c r="H31" s="212"/>
      <c r="I31" s="212"/>
      <c r="J31" s="212"/>
      <c r="K31" s="214" t="s">
        <v>222</v>
      </c>
      <c r="L31" s="212"/>
      <c r="M31" s="213" t="s">
        <v>296</v>
      </c>
      <c r="N31" s="214" t="s">
        <v>307</v>
      </c>
      <c r="O31" s="214" t="s">
        <v>298</v>
      </c>
      <c r="P31" s="214" t="s">
        <v>330</v>
      </c>
      <c r="Q31" s="214">
        <v>1</v>
      </c>
      <c r="R31" s="214" t="s">
        <v>392</v>
      </c>
      <c r="S31" s="214" t="s">
        <v>310</v>
      </c>
      <c r="T31" s="214" t="s">
        <v>311</v>
      </c>
      <c r="U31" s="214" t="s">
        <v>312</v>
      </c>
      <c r="V31" s="214" t="s">
        <v>383</v>
      </c>
      <c r="W31" s="215">
        <v>0</v>
      </c>
      <c r="X31" s="216">
        <v>40</v>
      </c>
      <c r="Y31" s="217">
        <f t="shared" si="0"/>
        <v>40</v>
      </c>
      <c r="Z31" s="216" t="s">
        <v>302</v>
      </c>
      <c r="AA31" s="216">
        <v>0</v>
      </c>
      <c r="AB31" s="216">
        <v>0</v>
      </c>
      <c r="AC31" s="216"/>
      <c r="AD31" s="216"/>
      <c r="AE31" s="216"/>
      <c r="AF31" s="219">
        <f t="shared" si="1"/>
        <v>0</v>
      </c>
      <c r="AG31" s="216"/>
      <c r="AH31" s="216"/>
      <c r="AI31" s="188">
        <f t="shared" si="2"/>
        <v>0</v>
      </c>
      <c r="AJ31" s="216">
        <f t="shared" si="3"/>
        <v>0</v>
      </c>
      <c r="AK31" s="216">
        <f t="shared" si="4"/>
        <v>0</v>
      </c>
      <c r="AL31" s="188">
        <f t="shared" si="5"/>
        <v>0</v>
      </c>
      <c r="AM31" s="216"/>
      <c r="AN31" s="216"/>
      <c r="AO31" s="216"/>
      <c r="AP31" s="214" t="s">
        <v>357</v>
      </c>
      <c r="AQ31" s="225" t="s">
        <v>358</v>
      </c>
    </row>
    <row r="32" spans="1:43" ht="30.75" customHeight="1" x14ac:dyDescent="0.15">
      <c r="A32" s="227" t="s">
        <v>292</v>
      </c>
      <c r="B32" s="227" t="s">
        <v>293</v>
      </c>
      <c r="C32" s="227" t="s">
        <v>339</v>
      </c>
      <c r="D32" s="214" t="s">
        <v>390</v>
      </c>
      <c r="E32" s="214" t="s">
        <v>151</v>
      </c>
      <c r="F32" s="212" t="s">
        <v>151</v>
      </c>
      <c r="G32" s="212"/>
      <c r="H32" s="212"/>
      <c r="I32" s="212"/>
      <c r="J32" s="212"/>
      <c r="K32" s="214" t="s">
        <v>222</v>
      </c>
      <c r="L32" s="212"/>
      <c r="M32" s="213" t="s">
        <v>296</v>
      </c>
      <c r="N32" s="214" t="s">
        <v>307</v>
      </c>
      <c r="O32" s="214" t="s">
        <v>298</v>
      </c>
      <c r="P32" s="214" t="s">
        <v>330</v>
      </c>
      <c r="Q32" s="214">
        <v>1</v>
      </c>
      <c r="R32" s="214" t="s">
        <v>393</v>
      </c>
      <c r="S32" s="214" t="s">
        <v>310</v>
      </c>
      <c r="T32" s="214" t="s">
        <v>311</v>
      </c>
      <c r="U32" s="214" t="s">
        <v>312</v>
      </c>
      <c r="V32" s="214" t="s">
        <v>383</v>
      </c>
      <c r="W32" s="215">
        <v>0</v>
      </c>
      <c r="X32" s="216">
        <v>40</v>
      </c>
      <c r="Y32" s="217">
        <f t="shared" si="0"/>
        <v>40</v>
      </c>
      <c r="Z32" s="216" t="s">
        <v>302</v>
      </c>
      <c r="AA32" s="216">
        <v>0</v>
      </c>
      <c r="AB32" s="216">
        <v>0</v>
      </c>
      <c r="AC32" s="216"/>
      <c r="AD32" s="216"/>
      <c r="AE32" s="216"/>
      <c r="AF32" s="219">
        <f t="shared" si="1"/>
        <v>0</v>
      </c>
      <c r="AG32" s="216"/>
      <c r="AH32" s="216"/>
      <c r="AI32" s="188">
        <f t="shared" si="2"/>
        <v>0</v>
      </c>
      <c r="AJ32" s="216">
        <f t="shared" si="3"/>
        <v>0</v>
      </c>
      <c r="AK32" s="216">
        <f t="shared" si="4"/>
        <v>0</v>
      </c>
      <c r="AL32" s="188">
        <f t="shared" si="5"/>
        <v>0</v>
      </c>
      <c r="AM32" s="216"/>
      <c r="AN32" s="216"/>
      <c r="AO32" s="216"/>
      <c r="AP32" s="214" t="s">
        <v>357</v>
      </c>
      <c r="AQ32" s="225" t="s">
        <v>358</v>
      </c>
    </row>
    <row r="33" spans="1:43" ht="30.75" customHeight="1" x14ac:dyDescent="0.15">
      <c r="A33" s="227" t="s">
        <v>292</v>
      </c>
      <c r="B33" s="227" t="s">
        <v>293</v>
      </c>
      <c r="C33" s="227" t="s">
        <v>394</v>
      </c>
      <c r="D33" s="214" t="s">
        <v>390</v>
      </c>
      <c r="E33" s="214" t="s">
        <v>151</v>
      </c>
      <c r="F33" s="212" t="s">
        <v>151</v>
      </c>
      <c r="G33" s="212"/>
      <c r="H33" s="212"/>
      <c r="I33" s="212"/>
      <c r="J33" s="212"/>
      <c r="K33" s="214" t="s">
        <v>222</v>
      </c>
      <c r="L33" s="212"/>
      <c r="M33" s="213" t="s">
        <v>296</v>
      </c>
      <c r="N33" s="214" t="s">
        <v>307</v>
      </c>
      <c r="O33" s="214" t="s">
        <v>298</v>
      </c>
      <c r="P33" s="214" t="s">
        <v>330</v>
      </c>
      <c r="Q33" s="214">
        <v>1</v>
      </c>
      <c r="R33" s="214" t="s">
        <v>395</v>
      </c>
      <c r="S33" s="214" t="s">
        <v>310</v>
      </c>
      <c r="T33" s="214" t="s">
        <v>311</v>
      </c>
      <c r="U33" s="214" t="s">
        <v>312</v>
      </c>
      <c r="V33" s="214" t="s">
        <v>396</v>
      </c>
      <c r="W33" s="215">
        <v>0</v>
      </c>
      <c r="X33" s="216">
        <v>33</v>
      </c>
      <c r="Y33" s="217">
        <f t="shared" si="0"/>
        <v>33</v>
      </c>
      <c r="Z33" s="216" t="s">
        <v>302</v>
      </c>
      <c r="AA33" s="216">
        <v>0</v>
      </c>
      <c r="AB33" s="216">
        <v>0</v>
      </c>
      <c r="AC33" s="216"/>
      <c r="AD33" s="216"/>
      <c r="AE33" s="216"/>
      <c r="AF33" s="219">
        <f t="shared" si="1"/>
        <v>0</v>
      </c>
      <c r="AG33" s="216"/>
      <c r="AH33" s="216"/>
      <c r="AI33" s="188">
        <f t="shared" si="2"/>
        <v>0</v>
      </c>
      <c r="AJ33" s="216">
        <f t="shared" si="3"/>
        <v>0</v>
      </c>
      <c r="AK33" s="216">
        <f t="shared" si="4"/>
        <v>0</v>
      </c>
      <c r="AL33" s="188">
        <f t="shared" si="5"/>
        <v>0</v>
      </c>
      <c r="AM33" s="216"/>
      <c r="AN33" s="216"/>
      <c r="AO33" s="216"/>
      <c r="AP33" s="214" t="s">
        <v>357</v>
      </c>
      <c r="AQ33" s="225" t="s">
        <v>358</v>
      </c>
    </row>
    <row r="34" spans="1:43" ht="30.75" customHeight="1" x14ac:dyDescent="0.15">
      <c r="A34" s="227" t="s">
        <v>292</v>
      </c>
      <c r="B34" s="227" t="s">
        <v>293</v>
      </c>
      <c r="C34" s="227" t="s">
        <v>394</v>
      </c>
      <c r="D34" s="214" t="s">
        <v>390</v>
      </c>
      <c r="E34" s="214" t="s">
        <v>151</v>
      </c>
      <c r="F34" s="212" t="s">
        <v>151</v>
      </c>
      <c r="G34" s="212"/>
      <c r="H34" s="212"/>
      <c r="I34" s="212"/>
      <c r="J34" s="212"/>
      <c r="K34" s="214" t="s">
        <v>222</v>
      </c>
      <c r="L34" s="212"/>
      <c r="M34" s="213" t="s">
        <v>296</v>
      </c>
      <c r="N34" s="214" t="s">
        <v>307</v>
      </c>
      <c r="O34" s="214" t="s">
        <v>298</v>
      </c>
      <c r="P34" s="214" t="s">
        <v>330</v>
      </c>
      <c r="Q34" s="214">
        <v>1</v>
      </c>
      <c r="R34" s="214" t="s">
        <v>397</v>
      </c>
      <c r="S34" s="214" t="s">
        <v>310</v>
      </c>
      <c r="T34" s="214" t="s">
        <v>311</v>
      </c>
      <c r="U34" s="214" t="s">
        <v>312</v>
      </c>
      <c r="V34" s="214" t="s">
        <v>396</v>
      </c>
      <c r="W34" s="215">
        <v>0</v>
      </c>
      <c r="X34" s="216">
        <v>33</v>
      </c>
      <c r="Y34" s="217">
        <f t="shared" si="0"/>
        <v>33</v>
      </c>
      <c r="Z34" s="216" t="s">
        <v>302</v>
      </c>
      <c r="AA34" s="216">
        <v>0</v>
      </c>
      <c r="AB34" s="216">
        <v>0</v>
      </c>
      <c r="AC34" s="216"/>
      <c r="AD34" s="216"/>
      <c r="AE34" s="216"/>
      <c r="AF34" s="219">
        <f t="shared" si="1"/>
        <v>0</v>
      </c>
      <c r="AG34" s="216"/>
      <c r="AH34" s="216"/>
      <c r="AI34" s="188">
        <f t="shared" si="2"/>
        <v>0</v>
      </c>
      <c r="AJ34" s="216">
        <f t="shared" si="3"/>
        <v>0</v>
      </c>
      <c r="AK34" s="216">
        <f t="shared" si="4"/>
        <v>0</v>
      </c>
      <c r="AL34" s="188">
        <f t="shared" si="5"/>
        <v>0</v>
      </c>
      <c r="AM34" s="216"/>
      <c r="AN34" s="216"/>
      <c r="AO34" s="216"/>
      <c r="AP34" s="214" t="s">
        <v>357</v>
      </c>
      <c r="AQ34" s="225" t="s">
        <v>358</v>
      </c>
    </row>
    <row r="35" spans="1:43" ht="30.75" customHeight="1" x14ac:dyDescent="0.15">
      <c r="A35" s="227" t="s">
        <v>292</v>
      </c>
      <c r="B35" s="227" t="s">
        <v>293</v>
      </c>
      <c r="C35" s="227" t="s">
        <v>394</v>
      </c>
      <c r="D35" s="214" t="s">
        <v>390</v>
      </c>
      <c r="E35" s="214" t="s">
        <v>151</v>
      </c>
      <c r="F35" s="212" t="s">
        <v>151</v>
      </c>
      <c r="G35" s="212"/>
      <c r="H35" s="212"/>
      <c r="I35" s="212"/>
      <c r="J35" s="212"/>
      <c r="K35" s="214" t="s">
        <v>222</v>
      </c>
      <c r="L35" s="212"/>
      <c r="M35" s="213" t="s">
        <v>296</v>
      </c>
      <c r="N35" s="214" t="s">
        <v>307</v>
      </c>
      <c r="O35" s="214" t="s">
        <v>298</v>
      </c>
      <c r="P35" s="214" t="s">
        <v>330</v>
      </c>
      <c r="Q35" s="214">
        <v>1</v>
      </c>
      <c r="R35" s="214" t="s">
        <v>398</v>
      </c>
      <c r="S35" s="214" t="s">
        <v>310</v>
      </c>
      <c r="T35" s="214" t="s">
        <v>311</v>
      </c>
      <c r="U35" s="214" t="s">
        <v>312</v>
      </c>
      <c r="V35" s="214" t="s">
        <v>396</v>
      </c>
      <c r="W35" s="215">
        <v>0</v>
      </c>
      <c r="X35" s="216">
        <v>34</v>
      </c>
      <c r="Y35" s="217">
        <f t="shared" si="0"/>
        <v>34</v>
      </c>
      <c r="Z35" s="216" t="s">
        <v>302</v>
      </c>
      <c r="AA35" s="216">
        <v>0</v>
      </c>
      <c r="AB35" s="216">
        <v>0</v>
      </c>
      <c r="AC35" s="216"/>
      <c r="AD35" s="216"/>
      <c r="AE35" s="216"/>
      <c r="AF35" s="219">
        <f t="shared" si="1"/>
        <v>0</v>
      </c>
      <c r="AG35" s="216"/>
      <c r="AH35" s="216"/>
      <c r="AI35" s="188">
        <f t="shared" si="2"/>
        <v>0</v>
      </c>
      <c r="AJ35" s="216">
        <f t="shared" si="3"/>
        <v>0</v>
      </c>
      <c r="AK35" s="216">
        <f t="shared" si="4"/>
        <v>0</v>
      </c>
      <c r="AL35" s="188">
        <f t="shared" si="5"/>
        <v>0</v>
      </c>
      <c r="AM35" s="216"/>
      <c r="AN35" s="216"/>
      <c r="AO35" s="216"/>
      <c r="AP35" s="214" t="s">
        <v>357</v>
      </c>
      <c r="AQ35" s="225" t="s">
        <v>358</v>
      </c>
    </row>
    <row r="36" spans="1:43" ht="30.75" customHeight="1" x14ac:dyDescent="0.15">
      <c r="A36" s="227" t="s">
        <v>292</v>
      </c>
      <c r="B36" s="227" t="s">
        <v>293</v>
      </c>
      <c r="C36" s="227" t="s">
        <v>323</v>
      </c>
      <c r="D36" s="214" t="s">
        <v>390</v>
      </c>
      <c r="E36" s="214" t="s">
        <v>151</v>
      </c>
      <c r="F36" s="212" t="s">
        <v>151</v>
      </c>
      <c r="G36" s="212"/>
      <c r="H36" s="212"/>
      <c r="I36" s="212"/>
      <c r="J36" s="212"/>
      <c r="K36" s="214" t="s">
        <v>222</v>
      </c>
      <c r="L36" s="212"/>
      <c r="M36" s="213" t="s">
        <v>296</v>
      </c>
      <c r="N36" s="214" t="s">
        <v>307</v>
      </c>
      <c r="O36" s="214" t="s">
        <v>298</v>
      </c>
      <c r="P36" s="214" t="s">
        <v>330</v>
      </c>
      <c r="Q36" s="214">
        <v>1</v>
      </c>
      <c r="R36" s="214" t="s">
        <v>399</v>
      </c>
      <c r="S36" s="214" t="s">
        <v>310</v>
      </c>
      <c r="T36" s="214" t="s">
        <v>311</v>
      </c>
      <c r="U36" s="214" t="s">
        <v>312</v>
      </c>
      <c r="V36" s="214" t="s">
        <v>312</v>
      </c>
      <c r="W36" s="215">
        <v>0</v>
      </c>
      <c r="X36" s="216">
        <v>34</v>
      </c>
      <c r="Y36" s="217">
        <f t="shared" si="0"/>
        <v>34</v>
      </c>
      <c r="Z36" s="216" t="s">
        <v>302</v>
      </c>
      <c r="AA36" s="216">
        <v>0</v>
      </c>
      <c r="AB36" s="216">
        <v>0</v>
      </c>
      <c r="AC36" s="216"/>
      <c r="AD36" s="216"/>
      <c r="AE36" s="216"/>
      <c r="AF36" s="219">
        <f t="shared" si="1"/>
        <v>0</v>
      </c>
      <c r="AG36" s="216"/>
      <c r="AH36" s="216"/>
      <c r="AI36" s="188">
        <f t="shared" si="2"/>
        <v>0</v>
      </c>
      <c r="AJ36" s="216">
        <f t="shared" si="3"/>
        <v>0</v>
      </c>
      <c r="AK36" s="216">
        <f t="shared" si="4"/>
        <v>0</v>
      </c>
      <c r="AL36" s="188">
        <f t="shared" si="5"/>
        <v>0</v>
      </c>
      <c r="AM36" s="216"/>
      <c r="AN36" s="216"/>
      <c r="AO36" s="216"/>
      <c r="AP36" s="214" t="s">
        <v>357</v>
      </c>
      <c r="AQ36" s="225" t="s">
        <v>358</v>
      </c>
    </row>
    <row r="37" spans="1:43" ht="30.75" customHeight="1" x14ac:dyDescent="0.15">
      <c r="A37" s="227" t="s">
        <v>292</v>
      </c>
      <c r="B37" s="227" t="s">
        <v>293</v>
      </c>
      <c r="C37" s="227" t="s">
        <v>323</v>
      </c>
      <c r="D37" s="214" t="s">
        <v>390</v>
      </c>
      <c r="E37" s="214" t="s">
        <v>151</v>
      </c>
      <c r="F37" s="212" t="s">
        <v>151</v>
      </c>
      <c r="G37" s="212"/>
      <c r="H37" s="212"/>
      <c r="I37" s="212"/>
      <c r="J37" s="212"/>
      <c r="K37" s="214" t="s">
        <v>222</v>
      </c>
      <c r="L37" s="212"/>
      <c r="M37" s="213" t="s">
        <v>296</v>
      </c>
      <c r="N37" s="214" t="s">
        <v>307</v>
      </c>
      <c r="O37" s="214" t="s">
        <v>298</v>
      </c>
      <c r="P37" s="214" t="s">
        <v>330</v>
      </c>
      <c r="Q37" s="214">
        <v>1</v>
      </c>
      <c r="R37" s="214" t="s">
        <v>400</v>
      </c>
      <c r="S37" s="214" t="s">
        <v>310</v>
      </c>
      <c r="T37" s="214" t="s">
        <v>311</v>
      </c>
      <c r="U37" s="214" t="s">
        <v>312</v>
      </c>
      <c r="V37" s="214" t="s">
        <v>312</v>
      </c>
      <c r="W37" s="215">
        <v>0</v>
      </c>
      <c r="X37" s="216">
        <v>33</v>
      </c>
      <c r="Y37" s="217">
        <f t="shared" si="0"/>
        <v>33</v>
      </c>
      <c r="Z37" s="216" t="s">
        <v>302</v>
      </c>
      <c r="AA37" s="216">
        <v>0</v>
      </c>
      <c r="AB37" s="216">
        <v>0</v>
      </c>
      <c r="AC37" s="216"/>
      <c r="AD37" s="216"/>
      <c r="AE37" s="216"/>
      <c r="AF37" s="219">
        <f t="shared" si="1"/>
        <v>0</v>
      </c>
      <c r="AG37" s="216"/>
      <c r="AH37" s="216"/>
      <c r="AI37" s="188">
        <f t="shared" si="2"/>
        <v>0</v>
      </c>
      <c r="AJ37" s="216">
        <f t="shared" si="3"/>
        <v>0</v>
      </c>
      <c r="AK37" s="216">
        <f t="shared" si="4"/>
        <v>0</v>
      </c>
      <c r="AL37" s="188">
        <f t="shared" si="5"/>
        <v>0</v>
      </c>
      <c r="AM37" s="216"/>
      <c r="AN37" s="216"/>
      <c r="AO37" s="216"/>
      <c r="AP37" s="214" t="s">
        <v>357</v>
      </c>
      <c r="AQ37" s="225" t="s">
        <v>358</v>
      </c>
    </row>
    <row r="38" spans="1:43" ht="30.75" customHeight="1" x14ac:dyDescent="0.15">
      <c r="A38" s="227" t="s">
        <v>292</v>
      </c>
      <c r="B38" s="227" t="s">
        <v>293</v>
      </c>
      <c r="C38" s="227" t="s">
        <v>323</v>
      </c>
      <c r="D38" s="214" t="s">
        <v>390</v>
      </c>
      <c r="E38" s="214" t="s">
        <v>151</v>
      </c>
      <c r="F38" s="212" t="s">
        <v>151</v>
      </c>
      <c r="G38" s="212"/>
      <c r="H38" s="212"/>
      <c r="I38" s="212"/>
      <c r="J38" s="212"/>
      <c r="K38" s="214" t="s">
        <v>222</v>
      </c>
      <c r="L38" s="212"/>
      <c r="M38" s="213" t="s">
        <v>296</v>
      </c>
      <c r="N38" s="214" t="s">
        <v>307</v>
      </c>
      <c r="O38" s="214" t="s">
        <v>298</v>
      </c>
      <c r="P38" s="214" t="s">
        <v>330</v>
      </c>
      <c r="Q38" s="214">
        <v>1</v>
      </c>
      <c r="R38" s="214" t="s">
        <v>401</v>
      </c>
      <c r="S38" s="214" t="s">
        <v>310</v>
      </c>
      <c r="T38" s="214" t="s">
        <v>311</v>
      </c>
      <c r="U38" s="214" t="s">
        <v>312</v>
      </c>
      <c r="V38" s="214" t="s">
        <v>312</v>
      </c>
      <c r="W38" s="215">
        <v>0</v>
      </c>
      <c r="X38" s="216">
        <v>33</v>
      </c>
      <c r="Y38" s="217">
        <f t="shared" si="0"/>
        <v>33</v>
      </c>
      <c r="Z38" s="216" t="s">
        <v>302</v>
      </c>
      <c r="AA38" s="216">
        <v>0</v>
      </c>
      <c r="AB38" s="216">
        <v>0</v>
      </c>
      <c r="AC38" s="216"/>
      <c r="AD38" s="216"/>
      <c r="AE38" s="216"/>
      <c r="AF38" s="219">
        <f t="shared" si="1"/>
        <v>0</v>
      </c>
      <c r="AG38" s="216"/>
      <c r="AH38" s="216"/>
      <c r="AI38" s="188">
        <f t="shared" si="2"/>
        <v>0</v>
      </c>
      <c r="AJ38" s="216">
        <f t="shared" si="3"/>
        <v>0</v>
      </c>
      <c r="AK38" s="216">
        <f t="shared" si="4"/>
        <v>0</v>
      </c>
      <c r="AL38" s="188">
        <f t="shared" si="5"/>
        <v>0</v>
      </c>
      <c r="AM38" s="216"/>
      <c r="AN38" s="216"/>
      <c r="AO38" s="216"/>
      <c r="AP38" s="214" t="s">
        <v>357</v>
      </c>
      <c r="AQ38" s="225" t="s">
        <v>358</v>
      </c>
    </row>
    <row r="39" spans="1:43" ht="30.75" customHeight="1" x14ac:dyDescent="0.15">
      <c r="A39" s="227" t="s">
        <v>292</v>
      </c>
      <c r="B39" s="227" t="s">
        <v>293</v>
      </c>
      <c r="C39" s="227" t="s">
        <v>402</v>
      </c>
      <c r="D39" s="214" t="s">
        <v>403</v>
      </c>
      <c r="E39" s="214" t="s">
        <v>151</v>
      </c>
      <c r="F39" s="212" t="s">
        <v>151</v>
      </c>
      <c r="G39" s="212"/>
      <c r="H39" s="212"/>
      <c r="I39" s="212"/>
      <c r="J39" s="212"/>
      <c r="K39" s="214" t="s">
        <v>222</v>
      </c>
      <c r="L39" s="212"/>
      <c r="M39" s="213" t="s">
        <v>296</v>
      </c>
      <c r="N39" s="214" t="s">
        <v>307</v>
      </c>
      <c r="O39" s="214" t="s">
        <v>298</v>
      </c>
      <c r="P39" s="214" t="s">
        <v>330</v>
      </c>
      <c r="Q39" s="214">
        <v>4</v>
      </c>
      <c r="R39" s="214" t="s">
        <v>404</v>
      </c>
      <c r="S39" s="214" t="s">
        <v>310</v>
      </c>
      <c r="T39" s="214" t="s">
        <v>311</v>
      </c>
      <c r="U39" s="214" t="s">
        <v>312</v>
      </c>
      <c r="V39" s="214" t="s">
        <v>312</v>
      </c>
      <c r="W39" s="221">
        <v>0</v>
      </c>
      <c r="X39" s="222"/>
      <c r="Y39" s="221">
        <f t="shared" si="0"/>
        <v>0</v>
      </c>
      <c r="Z39" s="216" t="s">
        <v>302</v>
      </c>
      <c r="AA39" s="216">
        <v>0</v>
      </c>
      <c r="AB39" s="216">
        <v>0</v>
      </c>
      <c r="AC39" s="216"/>
      <c r="AD39" s="216"/>
      <c r="AE39" s="216"/>
      <c r="AF39" s="219">
        <f t="shared" si="1"/>
        <v>0</v>
      </c>
      <c r="AG39" s="216"/>
      <c r="AH39" s="216"/>
      <c r="AI39" s="188">
        <f t="shared" si="2"/>
        <v>0</v>
      </c>
      <c r="AJ39" s="216">
        <f t="shared" si="3"/>
        <v>0</v>
      </c>
      <c r="AK39" s="216">
        <f t="shared" si="4"/>
        <v>0</v>
      </c>
      <c r="AL39" s="188">
        <f t="shared" si="5"/>
        <v>0</v>
      </c>
      <c r="AM39" s="216"/>
      <c r="AN39" s="216"/>
      <c r="AO39" s="216"/>
      <c r="AP39" s="214" t="s">
        <v>357</v>
      </c>
      <c r="AQ39" s="225" t="s">
        <v>358</v>
      </c>
    </row>
    <row r="40" spans="1:43" ht="30.75" customHeight="1" x14ac:dyDescent="0.25">
      <c r="A40" s="227" t="s">
        <v>292</v>
      </c>
      <c r="B40" s="227" t="s">
        <v>293</v>
      </c>
      <c r="C40" s="227" t="s">
        <v>405</v>
      </c>
      <c r="D40" s="214" t="s">
        <v>406</v>
      </c>
      <c r="E40" s="214" t="s">
        <v>407</v>
      </c>
      <c r="F40" s="214"/>
      <c r="G40" s="214" t="s">
        <v>160</v>
      </c>
      <c r="H40" s="228" t="s">
        <v>174</v>
      </c>
      <c r="I40" s="228"/>
      <c r="J40" s="228"/>
      <c r="K40" s="214" t="s">
        <v>222</v>
      </c>
      <c r="L40" s="228"/>
      <c r="M40" s="213" t="s">
        <v>317</v>
      </c>
      <c r="N40" s="214" t="s">
        <v>307</v>
      </c>
      <c r="O40" s="214" t="s">
        <v>298</v>
      </c>
      <c r="P40" s="214" t="s">
        <v>318</v>
      </c>
      <c r="Q40" s="214">
        <v>8</v>
      </c>
      <c r="R40" s="214" t="s">
        <v>331</v>
      </c>
      <c r="S40" s="214" t="s">
        <v>310</v>
      </c>
      <c r="T40" s="214" t="s">
        <v>311</v>
      </c>
      <c r="U40" s="214" t="s">
        <v>312</v>
      </c>
      <c r="V40" s="214" t="s">
        <v>332</v>
      </c>
      <c r="W40" s="215">
        <v>417</v>
      </c>
      <c r="X40" s="216">
        <v>246</v>
      </c>
      <c r="Y40" s="217">
        <f t="shared" si="0"/>
        <v>663</v>
      </c>
      <c r="Z40" s="216" t="s">
        <v>333</v>
      </c>
      <c r="AA40" s="216">
        <v>1</v>
      </c>
      <c r="AB40" s="216">
        <v>65</v>
      </c>
      <c r="AC40" s="216"/>
      <c r="AD40" s="216"/>
      <c r="AE40" s="216"/>
      <c r="AF40" s="219">
        <f t="shared" si="1"/>
        <v>0</v>
      </c>
      <c r="AG40" s="216"/>
      <c r="AH40" s="216"/>
      <c r="AI40" s="188">
        <f t="shared" si="2"/>
        <v>0</v>
      </c>
      <c r="AJ40" s="216">
        <f t="shared" si="3"/>
        <v>0</v>
      </c>
      <c r="AK40" s="216">
        <f t="shared" si="4"/>
        <v>0</v>
      </c>
      <c r="AL40" s="188">
        <f t="shared" si="5"/>
        <v>0</v>
      </c>
      <c r="AM40" s="216"/>
      <c r="AN40" s="216"/>
      <c r="AO40" s="216"/>
      <c r="AP40" s="214" t="s">
        <v>321</v>
      </c>
      <c r="AQ40" s="225" t="s">
        <v>322</v>
      </c>
    </row>
    <row r="41" spans="1:43" ht="30.75" customHeight="1" x14ac:dyDescent="0.15">
      <c r="A41" s="227" t="s">
        <v>292</v>
      </c>
      <c r="B41" s="227" t="s">
        <v>293</v>
      </c>
      <c r="C41" s="227" t="s">
        <v>408</v>
      </c>
      <c r="D41" s="214" t="s">
        <v>409</v>
      </c>
      <c r="E41" s="214" t="s">
        <v>151</v>
      </c>
      <c r="F41" s="212" t="s">
        <v>151</v>
      </c>
      <c r="G41" s="212"/>
      <c r="H41" s="212"/>
      <c r="I41" s="212"/>
      <c r="J41" s="212"/>
      <c r="K41" s="212"/>
      <c r="L41" s="212" t="s">
        <v>226</v>
      </c>
      <c r="M41" s="213" t="s">
        <v>296</v>
      </c>
      <c r="N41" s="214" t="s">
        <v>307</v>
      </c>
      <c r="O41" s="214" t="s">
        <v>298</v>
      </c>
      <c r="P41" s="214" t="s">
        <v>318</v>
      </c>
      <c r="Q41" s="214">
        <v>3</v>
      </c>
      <c r="R41" s="214" t="s">
        <v>410</v>
      </c>
      <c r="S41" s="214" t="s">
        <v>310</v>
      </c>
      <c r="T41" s="214" t="s">
        <v>351</v>
      </c>
      <c r="U41" s="214" t="s">
        <v>351</v>
      </c>
      <c r="V41" s="214" t="s">
        <v>351</v>
      </c>
      <c r="W41" s="215">
        <v>0</v>
      </c>
      <c r="X41" s="216">
        <v>198</v>
      </c>
      <c r="Y41" s="217">
        <f t="shared" si="0"/>
        <v>198</v>
      </c>
      <c r="Z41" s="216" t="s">
        <v>302</v>
      </c>
      <c r="AA41" s="216">
        <v>0</v>
      </c>
      <c r="AB41" s="216">
        <v>0</v>
      </c>
      <c r="AC41" s="216"/>
      <c r="AD41" s="216"/>
      <c r="AE41" s="216"/>
      <c r="AF41" s="219">
        <f t="shared" si="1"/>
        <v>0</v>
      </c>
      <c r="AG41" s="216"/>
      <c r="AH41" s="216"/>
      <c r="AI41" s="188">
        <f t="shared" si="2"/>
        <v>0</v>
      </c>
      <c r="AJ41" s="216">
        <f t="shared" si="3"/>
        <v>0</v>
      </c>
      <c r="AK41" s="216">
        <f t="shared" si="4"/>
        <v>0</v>
      </c>
      <c r="AL41" s="188">
        <f t="shared" si="5"/>
        <v>0</v>
      </c>
      <c r="AM41" s="216"/>
      <c r="AN41" s="216"/>
      <c r="AO41" s="216"/>
      <c r="AP41" s="214" t="s">
        <v>357</v>
      </c>
      <c r="AQ41" s="225" t="s">
        <v>358</v>
      </c>
    </row>
    <row r="42" spans="1:43" ht="30.75" customHeight="1" x14ac:dyDescent="0.15">
      <c r="A42" s="227" t="s">
        <v>292</v>
      </c>
      <c r="B42" s="227" t="s">
        <v>293</v>
      </c>
      <c r="C42" s="227" t="s">
        <v>359</v>
      </c>
      <c r="D42" s="214" t="s">
        <v>411</v>
      </c>
      <c r="E42" s="214" t="s">
        <v>151</v>
      </c>
      <c r="F42" s="212" t="s">
        <v>151</v>
      </c>
      <c r="G42" s="212"/>
      <c r="H42" s="212"/>
      <c r="I42" s="212"/>
      <c r="J42" s="212"/>
      <c r="K42" s="214" t="s">
        <v>222</v>
      </c>
      <c r="L42" s="212"/>
      <c r="M42" s="213" t="s">
        <v>296</v>
      </c>
      <c r="N42" s="214" t="s">
        <v>307</v>
      </c>
      <c r="O42" s="214" t="s">
        <v>298</v>
      </c>
      <c r="P42" s="214" t="s">
        <v>412</v>
      </c>
      <c r="Q42" s="214">
        <v>2</v>
      </c>
      <c r="R42" s="214" t="s">
        <v>413</v>
      </c>
      <c r="S42" s="214" t="s">
        <v>310</v>
      </c>
      <c r="T42" s="214" t="s">
        <v>311</v>
      </c>
      <c r="U42" s="214" t="s">
        <v>312</v>
      </c>
      <c r="V42" s="214" t="s">
        <v>312</v>
      </c>
      <c r="W42" s="215">
        <v>0</v>
      </c>
      <c r="X42" s="216">
        <v>24000</v>
      </c>
      <c r="Y42" s="217">
        <f t="shared" si="0"/>
        <v>24000</v>
      </c>
      <c r="Z42" s="216" t="s">
        <v>302</v>
      </c>
      <c r="AA42" s="216">
        <v>0</v>
      </c>
      <c r="AB42" s="216">
        <v>0</v>
      </c>
      <c r="AC42" s="216"/>
      <c r="AD42" s="216"/>
      <c r="AE42" s="216"/>
      <c r="AF42" s="219">
        <f t="shared" si="1"/>
        <v>0</v>
      </c>
      <c r="AG42" s="216"/>
      <c r="AH42" s="216"/>
      <c r="AI42" s="188">
        <f t="shared" si="2"/>
        <v>0</v>
      </c>
      <c r="AJ42" s="216">
        <f t="shared" si="3"/>
        <v>0</v>
      </c>
      <c r="AK42" s="216">
        <f t="shared" si="4"/>
        <v>0</v>
      </c>
      <c r="AL42" s="188">
        <f t="shared" si="5"/>
        <v>0</v>
      </c>
      <c r="AM42" s="216"/>
      <c r="AN42" s="216"/>
      <c r="AO42" s="216"/>
      <c r="AP42" s="214" t="s">
        <v>357</v>
      </c>
      <c r="AQ42" s="225" t="s">
        <v>358</v>
      </c>
    </row>
    <row r="43" spans="1:43" ht="30.75" customHeight="1" x14ac:dyDescent="0.15">
      <c r="A43" s="227" t="s">
        <v>292</v>
      </c>
      <c r="B43" s="227" t="s">
        <v>293</v>
      </c>
      <c r="C43" s="227" t="s">
        <v>414</v>
      </c>
      <c r="D43" s="214" t="s">
        <v>415</v>
      </c>
      <c r="E43" s="214" t="s">
        <v>151</v>
      </c>
      <c r="F43" s="212" t="s">
        <v>151</v>
      </c>
      <c r="G43" s="212"/>
      <c r="H43" s="212"/>
      <c r="I43" s="212"/>
      <c r="J43" s="212"/>
      <c r="K43" s="212"/>
      <c r="L43" s="212"/>
      <c r="M43" s="213" t="s">
        <v>296</v>
      </c>
      <c r="N43" s="214" t="s">
        <v>297</v>
      </c>
      <c r="O43" s="214" t="s">
        <v>298</v>
      </c>
      <c r="P43" s="214" t="s">
        <v>299</v>
      </c>
      <c r="Q43" s="214">
        <v>24</v>
      </c>
      <c r="R43" s="214"/>
      <c r="S43" s="214"/>
      <c r="T43" s="214"/>
      <c r="U43" s="214"/>
      <c r="V43" s="214"/>
      <c r="W43" s="215"/>
      <c r="X43" s="216"/>
      <c r="Y43" s="217">
        <f t="shared" si="0"/>
        <v>0</v>
      </c>
      <c r="Z43" s="216"/>
      <c r="AA43" s="216"/>
      <c r="AB43" s="216"/>
      <c r="AC43" s="216" t="s">
        <v>301</v>
      </c>
      <c r="AD43" s="216">
        <v>0</v>
      </c>
      <c r="AE43" s="216">
        <v>0</v>
      </c>
      <c r="AF43" s="219">
        <f t="shared" si="1"/>
        <v>0</v>
      </c>
      <c r="AG43" s="216">
        <v>0</v>
      </c>
      <c r="AH43" s="216">
        <v>602</v>
      </c>
      <c r="AI43" s="188">
        <f t="shared" si="2"/>
        <v>602</v>
      </c>
      <c r="AJ43" s="216">
        <f t="shared" si="3"/>
        <v>0</v>
      </c>
      <c r="AK43" s="216">
        <f t="shared" si="4"/>
        <v>602</v>
      </c>
      <c r="AL43" s="188">
        <f t="shared" si="5"/>
        <v>602</v>
      </c>
      <c r="AM43" s="216" t="s">
        <v>302</v>
      </c>
      <c r="AN43" s="216">
        <v>0</v>
      </c>
      <c r="AO43" s="216">
        <v>0</v>
      </c>
      <c r="AP43" s="214" t="s">
        <v>303</v>
      </c>
      <c r="AQ43" s="225" t="s">
        <v>304</v>
      </c>
    </row>
    <row r="44" spans="1:43" ht="30.75" customHeight="1" x14ac:dyDescent="0.15">
      <c r="A44" s="227" t="s">
        <v>292</v>
      </c>
      <c r="B44" s="227" t="s">
        <v>293</v>
      </c>
      <c r="C44" s="227" t="s">
        <v>346</v>
      </c>
      <c r="D44" s="214" t="s">
        <v>416</v>
      </c>
      <c r="E44" s="214" t="s">
        <v>207</v>
      </c>
      <c r="F44" s="214"/>
      <c r="G44" s="214"/>
      <c r="H44" s="214"/>
      <c r="I44" s="214"/>
      <c r="J44" s="214" t="s">
        <v>207</v>
      </c>
      <c r="K44" s="214"/>
      <c r="L44" s="214"/>
      <c r="M44" s="213" t="s">
        <v>296</v>
      </c>
      <c r="N44" s="214" t="s">
        <v>297</v>
      </c>
      <c r="O44" s="214" t="s">
        <v>417</v>
      </c>
      <c r="P44" s="214" t="s">
        <v>341</v>
      </c>
      <c r="Q44" s="214">
        <v>29</v>
      </c>
      <c r="R44" s="214"/>
      <c r="S44" s="214"/>
      <c r="T44" s="214"/>
      <c r="U44" s="214"/>
      <c r="V44" s="214"/>
      <c r="W44" s="215"/>
      <c r="X44" s="216"/>
      <c r="Y44" s="217">
        <f t="shared" si="0"/>
        <v>0</v>
      </c>
      <c r="Z44" s="216"/>
      <c r="AA44" s="216"/>
      <c r="AB44" s="216"/>
      <c r="AC44" s="216" t="s">
        <v>301</v>
      </c>
      <c r="AD44" s="216">
        <v>0</v>
      </c>
      <c r="AE44" s="216">
        <v>0</v>
      </c>
      <c r="AF44" s="219">
        <f t="shared" si="1"/>
        <v>0</v>
      </c>
      <c r="AG44" s="216">
        <v>0</v>
      </c>
      <c r="AH44" s="216">
        <v>274</v>
      </c>
      <c r="AI44" s="188">
        <f t="shared" si="2"/>
        <v>274</v>
      </c>
      <c r="AJ44" s="216">
        <f t="shared" si="3"/>
        <v>0</v>
      </c>
      <c r="AK44" s="216">
        <f t="shared" si="4"/>
        <v>274</v>
      </c>
      <c r="AL44" s="188">
        <f t="shared" si="5"/>
        <v>274</v>
      </c>
      <c r="AM44" s="216" t="s">
        <v>302</v>
      </c>
      <c r="AN44" s="216">
        <v>0</v>
      </c>
      <c r="AO44" s="216">
        <v>0</v>
      </c>
      <c r="AP44" s="214" t="s">
        <v>303</v>
      </c>
      <c r="AQ44" s="225" t="s">
        <v>304</v>
      </c>
    </row>
    <row r="45" spans="1:43" ht="30.75" customHeight="1" x14ac:dyDescent="0.15">
      <c r="A45" s="227" t="s">
        <v>292</v>
      </c>
      <c r="B45" s="227" t="s">
        <v>293</v>
      </c>
      <c r="C45" s="227" t="s">
        <v>418</v>
      </c>
      <c r="D45" s="214" t="s">
        <v>419</v>
      </c>
      <c r="E45" s="214" t="s">
        <v>207</v>
      </c>
      <c r="F45" s="214"/>
      <c r="G45" s="214"/>
      <c r="H45" s="214"/>
      <c r="I45" s="214"/>
      <c r="J45" s="214" t="s">
        <v>207</v>
      </c>
      <c r="K45" s="214" t="s">
        <v>222</v>
      </c>
      <c r="L45" s="214"/>
      <c r="M45" s="213" t="s">
        <v>296</v>
      </c>
      <c r="N45" s="214" t="s">
        <v>307</v>
      </c>
      <c r="O45" s="214" t="s">
        <v>420</v>
      </c>
      <c r="P45" s="214" t="s">
        <v>330</v>
      </c>
      <c r="Q45" s="214">
        <v>1</v>
      </c>
      <c r="R45" s="214" t="s">
        <v>421</v>
      </c>
      <c r="S45" s="214" t="s">
        <v>310</v>
      </c>
      <c r="T45" s="214" t="s">
        <v>311</v>
      </c>
      <c r="U45" s="214" t="s">
        <v>312</v>
      </c>
      <c r="V45" s="214" t="s">
        <v>356</v>
      </c>
      <c r="W45" s="215">
        <v>0</v>
      </c>
      <c r="X45" s="216">
        <v>16</v>
      </c>
      <c r="Y45" s="217">
        <f t="shared" si="0"/>
        <v>16</v>
      </c>
      <c r="Z45" s="216" t="s">
        <v>302</v>
      </c>
      <c r="AA45" s="216">
        <v>0</v>
      </c>
      <c r="AB45" s="216">
        <v>0</v>
      </c>
      <c r="AC45" s="216"/>
      <c r="AD45" s="216"/>
      <c r="AE45" s="216"/>
      <c r="AF45" s="219">
        <f t="shared" si="1"/>
        <v>0</v>
      </c>
      <c r="AG45" s="216"/>
      <c r="AH45" s="216"/>
      <c r="AI45" s="188">
        <f t="shared" si="2"/>
        <v>0</v>
      </c>
      <c r="AJ45" s="216">
        <f t="shared" si="3"/>
        <v>0</v>
      </c>
      <c r="AK45" s="216">
        <f t="shared" si="4"/>
        <v>0</v>
      </c>
      <c r="AL45" s="188">
        <f t="shared" si="5"/>
        <v>0</v>
      </c>
      <c r="AM45" s="216"/>
      <c r="AN45" s="216"/>
      <c r="AO45" s="216"/>
      <c r="AP45" s="214" t="s">
        <v>313</v>
      </c>
      <c r="AQ45" s="225" t="s">
        <v>314</v>
      </c>
    </row>
    <row r="46" spans="1:43" ht="30.75" customHeight="1" x14ac:dyDescent="0.15">
      <c r="A46" s="227" t="s">
        <v>292</v>
      </c>
      <c r="B46" s="227" t="s">
        <v>293</v>
      </c>
      <c r="C46" s="227" t="s">
        <v>422</v>
      </c>
      <c r="D46" s="214" t="s">
        <v>423</v>
      </c>
      <c r="E46" s="214" t="s">
        <v>207</v>
      </c>
      <c r="F46" s="214"/>
      <c r="G46" s="214"/>
      <c r="H46" s="214"/>
      <c r="I46" s="214"/>
      <c r="J46" s="214" t="s">
        <v>207</v>
      </c>
      <c r="K46" s="214" t="s">
        <v>222</v>
      </c>
      <c r="L46" s="214"/>
      <c r="M46" s="213" t="s">
        <v>296</v>
      </c>
      <c r="N46" s="214" t="s">
        <v>307</v>
      </c>
      <c r="O46" s="214" t="s">
        <v>424</v>
      </c>
      <c r="P46" s="214" t="s">
        <v>318</v>
      </c>
      <c r="Q46" s="214">
        <v>1</v>
      </c>
      <c r="R46" s="214" t="s">
        <v>425</v>
      </c>
      <c r="S46" s="214" t="s">
        <v>310</v>
      </c>
      <c r="T46" s="214" t="s">
        <v>311</v>
      </c>
      <c r="U46" s="214" t="s">
        <v>312</v>
      </c>
      <c r="V46" s="214" t="s">
        <v>426</v>
      </c>
      <c r="W46" s="215">
        <v>0</v>
      </c>
      <c r="X46" s="216">
        <v>80</v>
      </c>
      <c r="Y46" s="217">
        <f t="shared" si="0"/>
        <v>80</v>
      </c>
      <c r="Z46" s="216" t="s">
        <v>302</v>
      </c>
      <c r="AA46" s="216">
        <v>0</v>
      </c>
      <c r="AB46" s="216">
        <v>0</v>
      </c>
      <c r="AC46" s="216"/>
      <c r="AD46" s="216"/>
      <c r="AE46" s="216"/>
      <c r="AF46" s="219">
        <f t="shared" si="1"/>
        <v>0</v>
      </c>
      <c r="AG46" s="216"/>
      <c r="AH46" s="216"/>
      <c r="AI46" s="188">
        <f t="shared" si="2"/>
        <v>0</v>
      </c>
      <c r="AJ46" s="216">
        <f t="shared" si="3"/>
        <v>0</v>
      </c>
      <c r="AK46" s="216">
        <f t="shared" si="4"/>
        <v>0</v>
      </c>
      <c r="AL46" s="188">
        <f t="shared" si="5"/>
        <v>0</v>
      </c>
      <c r="AM46" s="216"/>
      <c r="AN46" s="216"/>
      <c r="AO46" s="216"/>
      <c r="AP46" s="214" t="s">
        <v>313</v>
      </c>
      <c r="AQ46" s="225" t="s">
        <v>314</v>
      </c>
    </row>
    <row r="47" spans="1:43" ht="30.75" customHeight="1" x14ac:dyDescent="0.15">
      <c r="A47" s="227" t="s">
        <v>292</v>
      </c>
      <c r="B47" s="227" t="s">
        <v>293</v>
      </c>
      <c r="C47" s="227" t="s">
        <v>427</v>
      </c>
      <c r="D47" s="214" t="s">
        <v>428</v>
      </c>
      <c r="E47" s="214" t="s">
        <v>160</v>
      </c>
      <c r="F47" s="214"/>
      <c r="G47" s="214" t="s">
        <v>160</v>
      </c>
      <c r="H47" s="214"/>
      <c r="I47" s="214"/>
      <c r="J47" s="214"/>
      <c r="K47" s="214" t="s">
        <v>222</v>
      </c>
      <c r="L47" s="214"/>
      <c r="M47" s="213" t="s">
        <v>317</v>
      </c>
      <c r="N47" s="214" t="s">
        <v>307</v>
      </c>
      <c r="O47" s="214" t="s">
        <v>298</v>
      </c>
      <c r="P47" s="214" t="s">
        <v>429</v>
      </c>
      <c r="Q47" s="214">
        <v>1</v>
      </c>
      <c r="R47" s="214" t="s">
        <v>327</v>
      </c>
      <c r="S47" s="214" t="s">
        <v>310</v>
      </c>
      <c r="T47" s="214" t="s">
        <v>311</v>
      </c>
      <c r="U47" s="214" t="s">
        <v>312</v>
      </c>
      <c r="V47" s="214" t="s">
        <v>312</v>
      </c>
      <c r="W47" s="215">
        <v>225</v>
      </c>
      <c r="X47" s="216">
        <v>30</v>
      </c>
      <c r="Y47" s="217">
        <f t="shared" si="0"/>
        <v>255</v>
      </c>
      <c r="Z47" s="216" t="s">
        <v>302</v>
      </c>
      <c r="AA47" s="216">
        <v>0</v>
      </c>
      <c r="AB47" s="216">
        <v>0</v>
      </c>
      <c r="AC47" s="216"/>
      <c r="AD47" s="216"/>
      <c r="AE47" s="216"/>
      <c r="AF47" s="219">
        <f t="shared" si="1"/>
        <v>0</v>
      </c>
      <c r="AG47" s="216"/>
      <c r="AH47" s="216"/>
      <c r="AI47" s="188">
        <f t="shared" si="2"/>
        <v>0</v>
      </c>
      <c r="AJ47" s="216">
        <f t="shared" si="3"/>
        <v>0</v>
      </c>
      <c r="AK47" s="216">
        <f t="shared" si="4"/>
        <v>0</v>
      </c>
      <c r="AL47" s="188">
        <f t="shared" si="5"/>
        <v>0</v>
      </c>
      <c r="AM47" s="216"/>
      <c r="AN47" s="216"/>
      <c r="AO47" s="216"/>
      <c r="AP47" s="214" t="s">
        <v>321</v>
      </c>
      <c r="AQ47" s="225" t="s">
        <v>322</v>
      </c>
    </row>
    <row r="48" spans="1:43" ht="30.75" customHeight="1" x14ac:dyDescent="0.15">
      <c r="A48" s="227" t="s">
        <v>292</v>
      </c>
      <c r="B48" s="227" t="s">
        <v>293</v>
      </c>
      <c r="C48" s="227" t="s">
        <v>346</v>
      </c>
      <c r="D48" s="214" t="s">
        <v>430</v>
      </c>
      <c r="E48" s="214" t="s">
        <v>151</v>
      </c>
      <c r="F48" s="212" t="s">
        <v>151</v>
      </c>
      <c r="G48" s="212"/>
      <c r="H48" s="212"/>
      <c r="I48" s="212"/>
      <c r="J48" s="212"/>
      <c r="K48" s="212"/>
      <c r="L48" s="212"/>
      <c r="M48" s="213" t="s">
        <v>296</v>
      </c>
      <c r="N48" s="214" t="s">
        <v>297</v>
      </c>
      <c r="O48" s="214" t="s">
        <v>298</v>
      </c>
      <c r="P48" s="214" t="s">
        <v>299</v>
      </c>
      <c r="Q48" s="214">
        <v>29</v>
      </c>
      <c r="R48" s="214"/>
      <c r="S48" s="214"/>
      <c r="T48" s="214"/>
      <c r="U48" s="214"/>
      <c r="V48" s="214"/>
      <c r="W48" s="215"/>
      <c r="X48" s="216"/>
      <c r="Y48" s="217">
        <f t="shared" si="0"/>
        <v>0</v>
      </c>
      <c r="Z48" s="216"/>
      <c r="AA48" s="216"/>
      <c r="AB48" s="216"/>
      <c r="AC48" s="216" t="s">
        <v>301</v>
      </c>
      <c r="AD48" s="216">
        <v>0</v>
      </c>
      <c r="AE48" s="216">
        <v>0</v>
      </c>
      <c r="AF48" s="219">
        <f t="shared" si="1"/>
        <v>0</v>
      </c>
      <c r="AG48" s="216">
        <v>0</v>
      </c>
      <c r="AH48" s="216">
        <v>254</v>
      </c>
      <c r="AI48" s="188">
        <f t="shared" si="2"/>
        <v>254</v>
      </c>
      <c r="AJ48" s="216">
        <f t="shared" si="3"/>
        <v>0</v>
      </c>
      <c r="AK48" s="216">
        <f t="shared" si="4"/>
        <v>254</v>
      </c>
      <c r="AL48" s="188">
        <f t="shared" si="5"/>
        <v>254</v>
      </c>
      <c r="AM48" s="216" t="s">
        <v>302</v>
      </c>
      <c r="AN48" s="216">
        <v>0</v>
      </c>
      <c r="AO48" s="216">
        <v>0</v>
      </c>
      <c r="AP48" s="214" t="s">
        <v>303</v>
      </c>
      <c r="AQ48" s="225" t="s">
        <v>304</v>
      </c>
    </row>
    <row r="49" spans="1:43" ht="30.75" customHeight="1" x14ac:dyDescent="0.15">
      <c r="A49" s="227" t="s">
        <v>292</v>
      </c>
      <c r="B49" s="227" t="s">
        <v>293</v>
      </c>
      <c r="C49" s="227" t="s">
        <v>431</v>
      </c>
      <c r="D49" s="214" t="s">
        <v>432</v>
      </c>
      <c r="E49" s="214" t="s">
        <v>207</v>
      </c>
      <c r="F49" s="214"/>
      <c r="G49" s="214"/>
      <c r="H49" s="214"/>
      <c r="I49" s="214"/>
      <c r="J49" s="214" t="s">
        <v>207</v>
      </c>
      <c r="K49" s="214" t="s">
        <v>222</v>
      </c>
      <c r="L49" s="214"/>
      <c r="M49" s="213" t="s">
        <v>296</v>
      </c>
      <c r="N49" s="214" t="s">
        <v>307</v>
      </c>
      <c r="O49" s="214" t="s">
        <v>424</v>
      </c>
      <c r="P49" s="214" t="s">
        <v>330</v>
      </c>
      <c r="Q49" s="214">
        <v>1</v>
      </c>
      <c r="R49" s="214" t="s">
        <v>433</v>
      </c>
      <c r="S49" s="214" t="s">
        <v>310</v>
      </c>
      <c r="T49" s="214" t="s">
        <v>311</v>
      </c>
      <c r="U49" s="214" t="s">
        <v>312</v>
      </c>
      <c r="V49" s="214" t="s">
        <v>312</v>
      </c>
      <c r="W49" s="215">
        <v>0</v>
      </c>
      <c r="X49" s="216">
        <v>50</v>
      </c>
      <c r="Y49" s="217">
        <f t="shared" si="0"/>
        <v>50</v>
      </c>
      <c r="Z49" s="216" t="s">
        <v>302</v>
      </c>
      <c r="AA49" s="216">
        <v>0</v>
      </c>
      <c r="AB49" s="216">
        <v>0</v>
      </c>
      <c r="AC49" s="216"/>
      <c r="AD49" s="216"/>
      <c r="AE49" s="216"/>
      <c r="AF49" s="219">
        <f t="shared" si="1"/>
        <v>0</v>
      </c>
      <c r="AG49" s="216"/>
      <c r="AH49" s="216"/>
      <c r="AI49" s="188">
        <f t="shared" si="2"/>
        <v>0</v>
      </c>
      <c r="AJ49" s="216">
        <f t="shared" si="3"/>
        <v>0</v>
      </c>
      <c r="AK49" s="216">
        <f t="shared" si="4"/>
        <v>0</v>
      </c>
      <c r="AL49" s="188">
        <f t="shared" si="5"/>
        <v>0</v>
      </c>
      <c r="AM49" s="216"/>
      <c r="AN49" s="216"/>
      <c r="AO49" s="216"/>
      <c r="AP49" s="214" t="s">
        <v>313</v>
      </c>
      <c r="AQ49" s="225" t="s">
        <v>314</v>
      </c>
    </row>
    <row r="50" spans="1:43" ht="30.75" customHeight="1" x14ac:dyDescent="0.15">
      <c r="A50" s="227" t="s">
        <v>292</v>
      </c>
      <c r="B50" s="227" t="s">
        <v>293</v>
      </c>
      <c r="C50" s="227" t="s">
        <v>434</v>
      </c>
      <c r="D50" s="214" t="s">
        <v>435</v>
      </c>
      <c r="E50" s="214" t="s">
        <v>207</v>
      </c>
      <c r="F50" s="214"/>
      <c r="G50" s="214"/>
      <c r="H50" s="214"/>
      <c r="I50" s="214"/>
      <c r="J50" s="214" t="s">
        <v>207</v>
      </c>
      <c r="K50" s="214" t="s">
        <v>222</v>
      </c>
      <c r="L50" s="214"/>
      <c r="M50" s="213" t="s">
        <v>296</v>
      </c>
      <c r="N50" s="214" t="s">
        <v>307</v>
      </c>
      <c r="O50" s="214" t="s">
        <v>424</v>
      </c>
      <c r="P50" s="214" t="s">
        <v>436</v>
      </c>
      <c r="Q50" s="214">
        <v>1</v>
      </c>
      <c r="R50" s="214" t="s">
        <v>437</v>
      </c>
      <c r="S50" s="214" t="s">
        <v>310</v>
      </c>
      <c r="T50" s="214" t="s">
        <v>311</v>
      </c>
      <c r="U50" s="214" t="s">
        <v>312</v>
      </c>
      <c r="V50" s="214" t="s">
        <v>312</v>
      </c>
      <c r="W50" s="215">
        <v>0</v>
      </c>
      <c r="X50" s="216">
        <v>500</v>
      </c>
      <c r="Y50" s="217">
        <f t="shared" si="0"/>
        <v>500</v>
      </c>
      <c r="Z50" s="216" t="s">
        <v>302</v>
      </c>
      <c r="AA50" s="216">
        <v>0</v>
      </c>
      <c r="AB50" s="216">
        <v>0</v>
      </c>
      <c r="AC50" s="216"/>
      <c r="AD50" s="216"/>
      <c r="AE50" s="216"/>
      <c r="AF50" s="219">
        <f t="shared" si="1"/>
        <v>0</v>
      </c>
      <c r="AG50" s="216"/>
      <c r="AH50" s="216"/>
      <c r="AI50" s="188">
        <f t="shared" si="2"/>
        <v>0</v>
      </c>
      <c r="AJ50" s="216">
        <f t="shared" si="3"/>
        <v>0</v>
      </c>
      <c r="AK50" s="216">
        <f t="shared" si="4"/>
        <v>0</v>
      </c>
      <c r="AL50" s="188">
        <f t="shared" si="5"/>
        <v>0</v>
      </c>
      <c r="AM50" s="216"/>
      <c r="AN50" s="216"/>
      <c r="AO50" s="216"/>
      <c r="AP50" s="214" t="s">
        <v>313</v>
      </c>
      <c r="AQ50" s="225" t="s">
        <v>314</v>
      </c>
    </row>
    <row r="51" spans="1:43" ht="30.75" customHeight="1" x14ac:dyDescent="0.15">
      <c r="A51" s="227" t="s">
        <v>292</v>
      </c>
      <c r="B51" s="227" t="s">
        <v>293</v>
      </c>
      <c r="C51" s="227" t="s">
        <v>438</v>
      </c>
      <c r="D51" s="214" t="s">
        <v>439</v>
      </c>
      <c r="E51" s="214" t="s">
        <v>160</v>
      </c>
      <c r="F51" s="214"/>
      <c r="G51" s="214" t="s">
        <v>160</v>
      </c>
      <c r="H51" s="214"/>
      <c r="I51" s="214"/>
      <c r="J51" s="214"/>
      <c r="K51" s="214"/>
      <c r="L51" s="214"/>
      <c r="M51" s="213" t="s">
        <v>317</v>
      </c>
      <c r="N51" s="214" t="s">
        <v>307</v>
      </c>
      <c r="O51" s="214" t="s">
        <v>298</v>
      </c>
      <c r="P51" s="214" t="s">
        <v>318</v>
      </c>
      <c r="Q51" s="214">
        <v>1</v>
      </c>
      <c r="R51" s="214" t="s">
        <v>440</v>
      </c>
      <c r="S51" s="214" t="s">
        <v>310</v>
      </c>
      <c r="T51" s="214" t="s">
        <v>311</v>
      </c>
      <c r="U51" s="214" t="s">
        <v>312</v>
      </c>
      <c r="V51" s="214" t="s">
        <v>441</v>
      </c>
      <c r="W51" s="215">
        <v>248</v>
      </c>
      <c r="X51" s="216">
        <v>47</v>
      </c>
      <c r="Y51" s="217">
        <f t="shared" si="0"/>
        <v>295</v>
      </c>
      <c r="Z51" s="216" t="s">
        <v>333</v>
      </c>
      <c r="AA51" s="216">
        <v>1</v>
      </c>
      <c r="AB51" s="216">
        <v>40</v>
      </c>
      <c r="AC51" s="216"/>
      <c r="AD51" s="216"/>
      <c r="AE51" s="216"/>
      <c r="AF51" s="219">
        <f t="shared" si="1"/>
        <v>0</v>
      </c>
      <c r="AG51" s="216"/>
      <c r="AH51" s="216"/>
      <c r="AI51" s="188">
        <f t="shared" si="2"/>
        <v>0</v>
      </c>
      <c r="AJ51" s="216">
        <f t="shared" si="3"/>
        <v>0</v>
      </c>
      <c r="AK51" s="216">
        <f t="shared" si="4"/>
        <v>0</v>
      </c>
      <c r="AL51" s="188">
        <f t="shared" si="5"/>
        <v>0</v>
      </c>
      <c r="AM51" s="216"/>
      <c r="AN51" s="216"/>
      <c r="AO51" s="216"/>
      <c r="AP51" s="214" t="s">
        <v>321</v>
      </c>
      <c r="AQ51" s="225" t="s">
        <v>322</v>
      </c>
    </row>
    <row r="52" spans="1:43" ht="30.75" customHeight="1" x14ac:dyDescent="0.15">
      <c r="A52" s="227" t="s">
        <v>292</v>
      </c>
      <c r="B52" s="227" t="s">
        <v>293</v>
      </c>
      <c r="C52" s="227" t="s">
        <v>402</v>
      </c>
      <c r="D52" s="214" t="s">
        <v>442</v>
      </c>
      <c r="E52" s="214" t="s">
        <v>160</v>
      </c>
      <c r="F52" s="214"/>
      <c r="G52" s="214" t="s">
        <v>160</v>
      </c>
      <c r="H52" s="214"/>
      <c r="I52" s="214"/>
      <c r="J52" s="214"/>
      <c r="K52" s="214" t="s">
        <v>222</v>
      </c>
      <c r="L52" s="214"/>
      <c r="M52" s="213" t="s">
        <v>317</v>
      </c>
      <c r="N52" s="214" t="s">
        <v>307</v>
      </c>
      <c r="O52" s="214" t="s">
        <v>298</v>
      </c>
      <c r="P52" s="214" t="s">
        <v>318</v>
      </c>
      <c r="Q52" s="214">
        <v>4</v>
      </c>
      <c r="R52" s="214" t="s">
        <v>319</v>
      </c>
      <c r="S52" s="214" t="s">
        <v>310</v>
      </c>
      <c r="T52" s="214" t="s">
        <v>311</v>
      </c>
      <c r="U52" s="214" t="s">
        <v>312</v>
      </c>
      <c r="V52" s="214" t="s">
        <v>320</v>
      </c>
      <c r="W52" s="215">
        <v>769</v>
      </c>
      <c r="X52" s="216">
        <v>99</v>
      </c>
      <c r="Y52" s="217">
        <f t="shared" si="0"/>
        <v>868</v>
      </c>
      <c r="Z52" s="216" t="s">
        <v>302</v>
      </c>
      <c r="AA52" s="216">
        <v>0</v>
      </c>
      <c r="AB52" s="216">
        <v>0</v>
      </c>
      <c r="AC52" s="216"/>
      <c r="AD52" s="216"/>
      <c r="AE52" s="216"/>
      <c r="AF52" s="219">
        <f t="shared" si="1"/>
        <v>0</v>
      </c>
      <c r="AG52" s="216"/>
      <c r="AH52" s="216"/>
      <c r="AI52" s="188">
        <f t="shared" si="2"/>
        <v>0</v>
      </c>
      <c r="AJ52" s="216">
        <f t="shared" si="3"/>
        <v>0</v>
      </c>
      <c r="AK52" s="216">
        <f t="shared" si="4"/>
        <v>0</v>
      </c>
      <c r="AL52" s="188">
        <f t="shared" si="5"/>
        <v>0</v>
      </c>
      <c r="AM52" s="216"/>
      <c r="AN52" s="216"/>
      <c r="AO52" s="216"/>
      <c r="AP52" s="214" t="s">
        <v>321</v>
      </c>
      <c r="AQ52" s="225" t="s">
        <v>322</v>
      </c>
    </row>
    <row r="53" spans="1:43" ht="30.75" customHeight="1" x14ac:dyDescent="0.15">
      <c r="A53" s="227" t="s">
        <v>292</v>
      </c>
      <c r="B53" s="227" t="s">
        <v>293</v>
      </c>
      <c r="C53" s="227" t="s">
        <v>443</v>
      </c>
      <c r="D53" s="214" t="s">
        <v>444</v>
      </c>
      <c r="E53" s="214" t="s">
        <v>151</v>
      </c>
      <c r="F53" s="212" t="s">
        <v>151</v>
      </c>
      <c r="G53" s="212"/>
      <c r="H53" s="212"/>
      <c r="I53" s="212"/>
      <c r="J53" s="212"/>
      <c r="K53" s="212"/>
      <c r="L53" s="212"/>
      <c r="M53" s="213" t="s">
        <v>296</v>
      </c>
      <c r="N53" s="214" t="s">
        <v>297</v>
      </c>
      <c r="O53" s="214" t="s">
        <v>298</v>
      </c>
      <c r="P53" s="214" t="s">
        <v>299</v>
      </c>
      <c r="Q53" s="214">
        <v>26</v>
      </c>
      <c r="R53" s="214"/>
      <c r="S53" s="214"/>
      <c r="T53" s="214"/>
      <c r="U53" s="214"/>
      <c r="V53" s="214"/>
      <c r="W53" s="215"/>
      <c r="X53" s="216"/>
      <c r="Y53" s="217">
        <f t="shared" si="0"/>
        <v>0</v>
      </c>
      <c r="Z53" s="216"/>
      <c r="AA53" s="216"/>
      <c r="AB53" s="216"/>
      <c r="AC53" s="216" t="s">
        <v>301</v>
      </c>
      <c r="AD53" s="216">
        <v>0</v>
      </c>
      <c r="AE53" s="216">
        <v>0</v>
      </c>
      <c r="AF53" s="219">
        <f t="shared" si="1"/>
        <v>0</v>
      </c>
      <c r="AG53" s="216">
        <v>0</v>
      </c>
      <c r="AH53" s="216">
        <v>217</v>
      </c>
      <c r="AI53" s="188">
        <f t="shared" si="2"/>
        <v>217</v>
      </c>
      <c r="AJ53" s="216">
        <f t="shared" si="3"/>
        <v>0</v>
      </c>
      <c r="AK53" s="216">
        <f t="shared" si="4"/>
        <v>217</v>
      </c>
      <c r="AL53" s="188">
        <f t="shared" si="5"/>
        <v>217</v>
      </c>
      <c r="AM53" s="216" t="s">
        <v>302</v>
      </c>
      <c r="AN53" s="216">
        <v>0</v>
      </c>
      <c r="AO53" s="216">
        <v>0</v>
      </c>
      <c r="AP53" s="214" t="s">
        <v>303</v>
      </c>
      <c r="AQ53" s="225" t="s">
        <v>304</v>
      </c>
    </row>
    <row r="54" spans="1:43" ht="30.75" customHeight="1" x14ac:dyDescent="0.15">
      <c r="A54" s="227" t="s">
        <v>292</v>
      </c>
      <c r="B54" s="227" t="s">
        <v>293</v>
      </c>
      <c r="C54" s="227" t="s">
        <v>394</v>
      </c>
      <c r="D54" s="214" t="s">
        <v>445</v>
      </c>
      <c r="E54" s="214" t="s">
        <v>207</v>
      </c>
      <c r="F54" s="214"/>
      <c r="G54" s="214"/>
      <c r="H54" s="214"/>
      <c r="I54" s="214"/>
      <c r="J54" s="214" t="s">
        <v>207</v>
      </c>
      <c r="K54" s="214" t="s">
        <v>222</v>
      </c>
      <c r="L54" s="214"/>
      <c r="M54" s="213" t="s">
        <v>296</v>
      </c>
      <c r="N54" s="214" t="s">
        <v>307</v>
      </c>
      <c r="O54" s="214" t="s">
        <v>424</v>
      </c>
      <c r="P54" s="214" t="s">
        <v>436</v>
      </c>
      <c r="Q54" s="214">
        <v>1</v>
      </c>
      <c r="R54" s="214" t="s">
        <v>327</v>
      </c>
      <c r="S54" s="214" t="s">
        <v>310</v>
      </c>
      <c r="T54" s="214" t="s">
        <v>311</v>
      </c>
      <c r="U54" s="214" t="s">
        <v>312</v>
      </c>
      <c r="V54" s="214" t="s">
        <v>312</v>
      </c>
      <c r="W54" s="215">
        <v>0</v>
      </c>
      <c r="X54" s="216">
        <v>70</v>
      </c>
      <c r="Y54" s="217">
        <f t="shared" si="0"/>
        <v>70</v>
      </c>
      <c r="Z54" s="216" t="s">
        <v>302</v>
      </c>
      <c r="AA54" s="216">
        <v>0</v>
      </c>
      <c r="AB54" s="216">
        <v>0</v>
      </c>
      <c r="AC54" s="216"/>
      <c r="AD54" s="216"/>
      <c r="AE54" s="216"/>
      <c r="AF54" s="219">
        <f t="shared" si="1"/>
        <v>0</v>
      </c>
      <c r="AG54" s="216"/>
      <c r="AH54" s="216"/>
      <c r="AI54" s="188">
        <f t="shared" si="2"/>
        <v>0</v>
      </c>
      <c r="AJ54" s="216">
        <f t="shared" si="3"/>
        <v>0</v>
      </c>
      <c r="AK54" s="216">
        <f t="shared" si="4"/>
        <v>0</v>
      </c>
      <c r="AL54" s="188">
        <f t="shared" si="5"/>
        <v>0</v>
      </c>
      <c r="AM54" s="216"/>
      <c r="AN54" s="216"/>
      <c r="AO54" s="216"/>
      <c r="AP54" s="214" t="s">
        <v>313</v>
      </c>
      <c r="AQ54" s="225" t="s">
        <v>314</v>
      </c>
    </row>
    <row r="55" spans="1:43" ht="30.75" customHeight="1" x14ac:dyDescent="0.15">
      <c r="A55" s="227" t="s">
        <v>292</v>
      </c>
      <c r="B55" s="227" t="s">
        <v>293</v>
      </c>
      <c r="C55" s="227" t="s">
        <v>446</v>
      </c>
      <c r="D55" s="214" t="s">
        <v>447</v>
      </c>
      <c r="E55" s="214" t="s">
        <v>160</v>
      </c>
      <c r="F55" s="214"/>
      <c r="G55" s="214" t="s">
        <v>160</v>
      </c>
      <c r="H55" s="214"/>
      <c r="I55" s="214"/>
      <c r="J55" s="214"/>
      <c r="K55" s="214"/>
      <c r="L55" s="214"/>
      <c r="M55" s="213" t="s">
        <v>317</v>
      </c>
      <c r="N55" s="214" t="s">
        <v>307</v>
      </c>
      <c r="O55" s="214" t="s">
        <v>298</v>
      </c>
      <c r="P55" s="214" t="s">
        <v>318</v>
      </c>
      <c r="Q55" s="214">
        <v>2</v>
      </c>
      <c r="R55" s="214" t="s">
        <v>440</v>
      </c>
      <c r="S55" s="214" t="s">
        <v>310</v>
      </c>
      <c r="T55" s="214" t="s">
        <v>311</v>
      </c>
      <c r="U55" s="214" t="s">
        <v>312</v>
      </c>
      <c r="V55" s="214" t="s">
        <v>441</v>
      </c>
      <c r="W55" s="215">
        <v>103</v>
      </c>
      <c r="X55" s="216">
        <v>88</v>
      </c>
      <c r="Y55" s="217">
        <f t="shared" si="0"/>
        <v>191</v>
      </c>
      <c r="Z55" s="216" t="s">
        <v>333</v>
      </c>
      <c r="AA55" s="216">
        <v>1</v>
      </c>
      <c r="AB55" s="216">
        <v>52</v>
      </c>
      <c r="AC55" s="216"/>
      <c r="AD55" s="216"/>
      <c r="AE55" s="216"/>
      <c r="AF55" s="219">
        <f t="shared" si="1"/>
        <v>0</v>
      </c>
      <c r="AG55" s="216"/>
      <c r="AH55" s="216"/>
      <c r="AI55" s="188">
        <f t="shared" si="2"/>
        <v>0</v>
      </c>
      <c r="AJ55" s="216">
        <f t="shared" si="3"/>
        <v>0</v>
      </c>
      <c r="AK55" s="216">
        <f t="shared" si="4"/>
        <v>0</v>
      </c>
      <c r="AL55" s="188">
        <f t="shared" si="5"/>
        <v>0</v>
      </c>
      <c r="AM55" s="216"/>
      <c r="AN55" s="216"/>
      <c r="AO55" s="216"/>
      <c r="AP55" s="214" t="s">
        <v>321</v>
      </c>
      <c r="AQ55" s="225" t="s">
        <v>322</v>
      </c>
    </row>
    <row r="56" spans="1:43" ht="30.75" customHeight="1" x14ac:dyDescent="0.15">
      <c r="A56" s="227" t="s">
        <v>292</v>
      </c>
      <c r="B56" s="227" t="s">
        <v>293</v>
      </c>
      <c r="C56" s="227" t="s">
        <v>448</v>
      </c>
      <c r="D56" s="214" t="s">
        <v>449</v>
      </c>
      <c r="E56" s="214" t="s">
        <v>207</v>
      </c>
      <c r="F56" s="214"/>
      <c r="G56" s="214"/>
      <c r="H56" s="214"/>
      <c r="I56" s="214"/>
      <c r="J56" s="214" t="s">
        <v>207</v>
      </c>
      <c r="K56" s="214" t="s">
        <v>222</v>
      </c>
      <c r="L56" s="214"/>
      <c r="M56" s="213" t="s">
        <v>296</v>
      </c>
      <c r="N56" s="214" t="s">
        <v>307</v>
      </c>
      <c r="O56" s="214" t="s">
        <v>424</v>
      </c>
      <c r="P56" s="214" t="s">
        <v>341</v>
      </c>
      <c r="Q56" s="214">
        <v>1</v>
      </c>
      <c r="R56" s="214" t="s">
        <v>309</v>
      </c>
      <c r="S56" s="214" t="s">
        <v>310</v>
      </c>
      <c r="T56" s="214" t="s">
        <v>311</v>
      </c>
      <c r="U56" s="214" t="s">
        <v>312</v>
      </c>
      <c r="V56" s="214" t="s">
        <v>312</v>
      </c>
      <c r="W56" s="215">
        <v>0</v>
      </c>
      <c r="X56" s="216">
        <v>40</v>
      </c>
      <c r="Y56" s="217">
        <f t="shared" si="0"/>
        <v>40</v>
      </c>
      <c r="Z56" s="216" t="s">
        <v>302</v>
      </c>
      <c r="AA56" s="216">
        <v>0</v>
      </c>
      <c r="AB56" s="216">
        <v>0</v>
      </c>
      <c r="AC56" s="216"/>
      <c r="AD56" s="216"/>
      <c r="AE56" s="216"/>
      <c r="AF56" s="219">
        <f t="shared" si="1"/>
        <v>0</v>
      </c>
      <c r="AG56" s="216"/>
      <c r="AH56" s="216"/>
      <c r="AI56" s="188">
        <f t="shared" si="2"/>
        <v>0</v>
      </c>
      <c r="AJ56" s="216">
        <f t="shared" si="3"/>
        <v>0</v>
      </c>
      <c r="AK56" s="216">
        <f t="shared" si="4"/>
        <v>0</v>
      </c>
      <c r="AL56" s="188">
        <f t="shared" si="5"/>
        <v>0</v>
      </c>
      <c r="AM56" s="216"/>
      <c r="AN56" s="216"/>
      <c r="AO56" s="216"/>
      <c r="AP56" s="214" t="s">
        <v>313</v>
      </c>
      <c r="AQ56" s="225" t="s">
        <v>314</v>
      </c>
    </row>
    <row r="57" spans="1:43" ht="30.75" customHeight="1" x14ac:dyDescent="0.25">
      <c r="A57" s="227" t="s">
        <v>292</v>
      </c>
      <c r="B57" s="227" t="s">
        <v>293</v>
      </c>
      <c r="C57" s="227" t="s">
        <v>359</v>
      </c>
      <c r="D57" s="214" t="s">
        <v>450</v>
      </c>
      <c r="E57" s="214" t="s">
        <v>362</v>
      </c>
      <c r="F57" s="212" t="s">
        <v>151</v>
      </c>
      <c r="G57" s="212"/>
      <c r="H57" s="228" t="s">
        <v>174</v>
      </c>
      <c r="I57" s="228"/>
      <c r="J57" s="228"/>
      <c r="K57" s="228"/>
      <c r="L57" s="212" t="s">
        <v>226</v>
      </c>
      <c r="M57" s="213" t="s">
        <v>296</v>
      </c>
      <c r="N57" s="214" t="s">
        <v>307</v>
      </c>
      <c r="O57" s="214" t="s">
        <v>298</v>
      </c>
      <c r="P57" s="214" t="s">
        <v>318</v>
      </c>
      <c r="Q57" s="214">
        <v>2</v>
      </c>
      <c r="R57" s="214" t="s">
        <v>451</v>
      </c>
      <c r="S57" s="214" t="s">
        <v>310</v>
      </c>
      <c r="T57" s="214" t="s">
        <v>452</v>
      </c>
      <c r="U57" s="214" t="s">
        <v>453</v>
      </c>
      <c r="V57" s="214" t="s">
        <v>454</v>
      </c>
      <c r="W57" s="215">
        <v>0</v>
      </c>
      <c r="X57" s="216">
        <v>500</v>
      </c>
      <c r="Y57" s="217">
        <f t="shared" si="0"/>
        <v>500</v>
      </c>
      <c r="Z57" s="216" t="s">
        <v>302</v>
      </c>
      <c r="AA57" s="216">
        <v>0</v>
      </c>
      <c r="AB57" s="216">
        <v>0</v>
      </c>
      <c r="AC57" s="216"/>
      <c r="AD57" s="216"/>
      <c r="AE57" s="216"/>
      <c r="AF57" s="219">
        <f t="shared" si="1"/>
        <v>0</v>
      </c>
      <c r="AG57" s="216"/>
      <c r="AH57" s="216"/>
      <c r="AI57" s="188">
        <f t="shared" si="2"/>
        <v>0</v>
      </c>
      <c r="AJ57" s="216">
        <f t="shared" si="3"/>
        <v>0</v>
      </c>
      <c r="AK57" s="216">
        <f t="shared" si="4"/>
        <v>0</v>
      </c>
      <c r="AL57" s="188">
        <f t="shared" si="5"/>
        <v>0</v>
      </c>
      <c r="AM57" s="216"/>
      <c r="AN57" s="216"/>
      <c r="AO57" s="216"/>
      <c r="AP57" s="214" t="s">
        <v>357</v>
      </c>
      <c r="AQ57" s="225" t="s">
        <v>358</v>
      </c>
    </row>
    <row r="58" spans="1:43" ht="30.75" customHeight="1" x14ac:dyDescent="0.15">
      <c r="A58" s="227" t="s">
        <v>292</v>
      </c>
      <c r="B58" s="227" t="s">
        <v>293</v>
      </c>
      <c r="C58" s="227" t="s">
        <v>455</v>
      </c>
      <c r="D58" s="214" t="s">
        <v>456</v>
      </c>
      <c r="E58" s="214" t="s">
        <v>151</v>
      </c>
      <c r="F58" s="212" t="s">
        <v>151</v>
      </c>
      <c r="G58" s="212"/>
      <c r="H58" s="212"/>
      <c r="I58" s="212"/>
      <c r="J58" s="212"/>
      <c r="K58" s="212"/>
      <c r="L58" s="212"/>
      <c r="M58" s="213" t="s">
        <v>296</v>
      </c>
      <c r="N58" s="214" t="s">
        <v>297</v>
      </c>
      <c r="O58" s="214" t="s">
        <v>298</v>
      </c>
      <c r="P58" s="214" t="s">
        <v>318</v>
      </c>
      <c r="Q58" s="214">
        <v>3</v>
      </c>
      <c r="R58" s="214"/>
      <c r="S58" s="214"/>
      <c r="T58" s="214"/>
      <c r="U58" s="214"/>
      <c r="V58" s="214"/>
      <c r="W58" s="215"/>
      <c r="X58" s="216"/>
      <c r="Y58" s="217">
        <f t="shared" si="0"/>
        <v>0</v>
      </c>
      <c r="Z58" s="216"/>
      <c r="AA58" s="216"/>
      <c r="AB58" s="216"/>
      <c r="AC58" s="216" t="s">
        <v>301</v>
      </c>
      <c r="AD58" s="216">
        <v>0</v>
      </c>
      <c r="AE58" s="216">
        <v>0</v>
      </c>
      <c r="AF58" s="219">
        <f t="shared" si="1"/>
        <v>0</v>
      </c>
      <c r="AG58" s="216">
        <v>0</v>
      </c>
      <c r="AH58" s="216">
        <v>158</v>
      </c>
      <c r="AI58" s="188">
        <f t="shared" si="2"/>
        <v>158</v>
      </c>
      <c r="AJ58" s="216">
        <f t="shared" si="3"/>
        <v>0</v>
      </c>
      <c r="AK58" s="216">
        <f t="shared" si="4"/>
        <v>158</v>
      </c>
      <c r="AL58" s="188">
        <f t="shared" si="5"/>
        <v>158</v>
      </c>
      <c r="AM58" s="216" t="s">
        <v>302</v>
      </c>
      <c r="AN58" s="216">
        <v>0</v>
      </c>
      <c r="AO58" s="216">
        <v>0</v>
      </c>
      <c r="AP58" s="214" t="s">
        <v>303</v>
      </c>
      <c r="AQ58" s="225" t="s">
        <v>304</v>
      </c>
    </row>
    <row r="59" spans="1:43" ht="30.75" customHeight="1" x14ac:dyDescent="0.15">
      <c r="A59" s="227" t="s">
        <v>292</v>
      </c>
      <c r="B59" s="227" t="s">
        <v>293</v>
      </c>
      <c r="C59" s="227" t="s">
        <v>346</v>
      </c>
      <c r="D59" s="214" t="s">
        <v>457</v>
      </c>
      <c r="E59" s="214" t="s">
        <v>151</v>
      </c>
      <c r="F59" s="212" t="s">
        <v>151</v>
      </c>
      <c r="G59" s="212"/>
      <c r="H59" s="212"/>
      <c r="I59" s="212"/>
      <c r="J59" s="212"/>
      <c r="K59" s="212"/>
      <c r="L59" s="212"/>
      <c r="M59" s="213" t="s">
        <v>296</v>
      </c>
      <c r="N59" s="214" t="s">
        <v>297</v>
      </c>
      <c r="O59" s="214" t="s">
        <v>298</v>
      </c>
      <c r="P59" s="214" t="s">
        <v>318</v>
      </c>
      <c r="Q59" s="214">
        <v>29</v>
      </c>
      <c r="R59" s="214"/>
      <c r="S59" s="214"/>
      <c r="T59" s="214"/>
      <c r="U59" s="214"/>
      <c r="V59" s="214"/>
      <c r="W59" s="215"/>
      <c r="X59" s="216"/>
      <c r="Y59" s="217">
        <f t="shared" si="0"/>
        <v>0</v>
      </c>
      <c r="Z59" s="216"/>
      <c r="AA59" s="216"/>
      <c r="AB59" s="216"/>
      <c r="AC59" s="216" t="s">
        <v>301</v>
      </c>
      <c r="AD59" s="216">
        <v>0</v>
      </c>
      <c r="AE59" s="216">
        <v>0</v>
      </c>
      <c r="AF59" s="219">
        <f t="shared" si="1"/>
        <v>0</v>
      </c>
      <c r="AG59" s="216">
        <v>0</v>
      </c>
      <c r="AH59" s="216">
        <v>485</v>
      </c>
      <c r="AI59" s="188">
        <f t="shared" si="2"/>
        <v>485</v>
      </c>
      <c r="AJ59" s="216">
        <f t="shared" si="3"/>
        <v>0</v>
      </c>
      <c r="AK59" s="216">
        <f t="shared" si="4"/>
        <v>485</v>
      </c>
      <c r="AL59" s="188">
        <f t="shared" si="5"/>
        <v>485</v>
      </c>
      <c r="AM59" s="216" t="s">
        <v>302</v>
      </c>
      <c r="AN59" s="216">
        <v>0</v>
      </c>
      <c r="AO59" s="216">
        <v>0</v>
      </c>
      <c r="AP59" s="214" t="s">
        <v>303</v>
      </c>
      <c r="AQ59" s="225" t="s">
        <v>304</v>
      </c>
    </row>
    <row r="60" spans="1:43" ht="30.75" customHeight="1" x14ac:dyDescent="0.15">
      <c r="A60" s="227" t="s">
        <v>292</v>
      </c>
      <c r="B60" s="227" t="s">
        <v>293</v>
      </c>
      <c r="C60" s="227" t="s">
        <v>374</v>
      </c>
      <c r="D60" s="214" t="s">
        <v>458</v>
      </c>
      <c r="E60" s="214" t="s">
        <v>207</v>
      </c>
      <c r="F60" s="214"/>
      <c r="G60" s="214"/>
      <c r="H60" s="214"/>
      <c r="I60" s="214"/>
      <c r="J60" s="214" t="s">
        <v>207</v>
      </c>
      <c r="K60" s="214" t="s">
        <v>222</v>
      </c>
      <c r="L60" s="214"/>
      <c r="M60" s="213" t="s">
        <v>296</v>
      </c>
      <c r="N60" s="214" t="s">
        <v>307</v>
      </c>
      <c r="O60" s="214" t="s">
        <v>325</v>
      </c>
      <c r="P60" s="214" t="s">
        <v>318</v>
      </c>
      <c r="Q60" s="214">
        <v>1</v>
      </c>
      <c r="R60" s="214" t="s">
        <v>327</v>
      </c>
      <c r="S60" s="214" t="s">
        <v>310</v>
      </c>
      <c r="T60" s="214" t="s">
        <v>311</v>
      </c>
      <c r="U60" s="214" t="s">
        <v>312</v>
      </c>
      <c r="V60" s="214" t="s">
        <v>312</v>
      </c>
      <c r="W60" s="215">
        <v>0</v>
      </c>
      <c r="X60" s="216">
        <v>42</v>
      </c>
      <c r="Y60" s="217">
        <f t="shared" si="0"/>
        <v>42</v>
      </c>
      <c r="Z60" s="216" t="s">
        <v>302</v>
      </c>
      <c r="AA60" s="216">
        <v>0</v>
      </c>
      <c r="AB60" s="216">
        <v>0</v>
      </c>
      <c r="AC60" s="216"/>
      <c r="AD60" s="216"/>
      <c r="AE60" s="216"/>
      <c r="AF60" s="219">
        <f t="shared" si="1"/>
        <v>0</v>
      </c>
      <c r="AG60" s="216"/>
      <c r="AH60" s="216"/>
      <c r="AI60" s="188">
        <f t="shared" si="2"/>
        <v>0</v>
      </c>
      <c r="AJ60" s="216">
        <f t="shared" si="3"/>
        <v>0</v>
      </c>
      <c r="AK60" s="216">
        <f t="shared" si="4"/>
        <v>0</v>
      </c>
      <c r="AL60" s="188">
        <f t="shared" si="5"/>
        <v>0</v>
      </c>
      <c r="AM60" s="216"/>
      <c r="AN60" s="216"/>
      <c r="AO60" s="216"/>
      <c r="AP60" s="214" t="s">
        <v>313</v>
      </c>
      <c r="AQ60" s="225" t="s">
        <v>314</v>
      </c>
    </row>
    <row r="61" spans="1:43" ht="30.75" customHeight="1" x14ac:dyDescent="0.15">
      <c r="A61" s="227" t="s">
        <v>292</v>
      </c>
      <c r="B61" s="227" t="s">
        <v>293</v>
      </c>
      <c r="C61" s="227" t="s">
        <v>422</v>
      </c>
      <c r="D61" s="214" t="s">
        <v>459</v>
      </c>
      <c r="E61" s="214" t="s">
        <v>151</v>
      </c>
      <c r="F61" s="212" t="s">
        <v>151</v>
      </c>
      <c r="G61" s="212"/>
      <c r="H61" s="212"/>
      <c r="I61" s="212"/>
      <c r="J61" s="212"/>
      <c r="K61" s="214" t="s">
        <v>222</v>
      </c>
      <c r="L61" s="212"/>
      <c r="M61" s="213" t="s">
        <v>296</v>
      </c>
      <c r="N61" s="214" t="s">
        <v>307</v>
      </c>
      <c r="O61" s="214" t="s">
        <v>298</v>
      </c>
      <c r="P61" s="214" t="s">
        <v>318</v>
      </c>
      <c r="Q61" s="214">
        <v>1</v>
      </c>
      <c r="R61" s="214" t="s">
        <v>460</v>
      </c>
      <c r="S61" s="214" t="s">
        <v>310</v>
      </c>
      <c r="T61" s="214" t="s">
        <v>311</v>
      </c>
      <c r="U61" s="214" t="s">
        <v>312</v>
      </c>
      <c r="V61" s="214" t="s">
        <v>461</v>
      </c>
      <c r="W61" s="215">
        <v>0</v>
      </c>
      <c r="X61" s="216">
        <v>300</v>
      </c>
      <c r="Y61" s="217">
        <f t="shared" si="0"/>
        <v>300</v>
      </c>
      <c r="Z61" s="216" t="s">
        <v>302</v>
      </c>
      <c r="AA61" s="216">
        <v>0</v>
      </c>
      <c r="AB61" s="216">
        <v>0</v>
      </c>
      <c r="AC61" s="216"/>
      <c r="AD61" s="216"/>
      <c r="AE61" s="216"/>
      <c r="AF61" s="219">
        <f t="shared" si="1"/>
        <v>0</v>
      </c>
      <c r="AG61" s="216"/>
      <c r="AH61" s="216"/>
      <c r="AI61" s="188">
        <f t="shared" si="2"/>
        <v>0</v>
      </c>
      <c r="AJ61" s="216">
        <f t="shared" si="3"/>
        <v>0</v>
      </c>
      <c r="AK61" s="216">
        <f t="shared" si="4"/>
        <v>0</v>
      </c>
      <c r="AL61" s="188">
        <f t="shared" si="5"/>
        <v>0</v>
      </c>
      <c r="AM61" s="216"/>
      <c r="AN61" s="216"/>
      <c r="AO61" s="216"/>
      <c r="AP61" s="214" t="s">
        <v>357</v>
      </c>
      <c r="AQ61" s="225" t="s">
        <v>358</v>
      </c>
    </row>
    <row r="62" spans="1:43" ht="30.75" customHeight="1" x14ac:dyDescent="0.15">
      <c r="A62" s="227" t="s">
        <v>292</v>
      </c>
      <c r="B62" s="227" t="s">
        <v>293</v>
      </c>
      <c r="C62" s="227" t="s">
        <v>462</v>
      </c>
      <c r="D62" s="214" t="s">
        <v>459</v>
      </c>
      <c r="E62" s="214" t="s">
        <v>160</v>
      </c>
      <c r="F62" s="214"/>
      <c r="G62" s="214" t="s">
        <v>160</v>
      </c>
      <c r="H62" s="214"/>
      <c r="I62" s="214"/>
      <c r="J62" s="214"/>
      <c r="K62" s="214" t="s">
        <v>222</v>
      </c>
      <c r="L62" s="214"/>
      <c r="M62" s="213" t="s">
        <v>317</v>
      </c>
      <c r="N62" s="214" t="s">
        <v>307</v>
      </c>
      <c r="O62" s="214" t="s">
        <v>298</v>
      </c>
      <c r="P62" s="214" t="s">
        <v>318</v>
      </c>
      <c r="Q62" s="214">
        <v>3</v>
      </c>
      <c r="R62" s="214" t="s">
        <v>327</v>
      </c>
      <c r="S62" s="214" t="s">
        <v>310</v>
      </c>
      <c r="T62" s="214" t="s">
        <v>311</v>
      </c>
      <c r="U62" s="214" t="s">
        <v>312</v>
      </c>
      <c r="V62" s="214" t="s">
        <v>312</v>
      </c>
      <c r="W62" s="215">
        <v>313</v>
      </c>
      <c r="X62" s="216">
        <v>158</v>
      </c>
      <c r="Y62" s="217">
        <f t="shared" si="0"/>
        <v>471</v>
      </c>
      <c r="Z62" s="216" t="s">
        <v>302</v>
      </c>
      <c r="AA62" s="216">
        <v>0</v>
      </c>
      <c r="AB62" s="216">
        <v>0</v>
      </c>
      <c r="AC62" s="216"/>
      <c r="AD62" s="216"/>
      <c r="AE62" s="216"/>
      <c r="AF62" s="219">
        <f t="shared" si="1"/>
        <v>0</v>
      </c>
      <c r="AG62" s="216"/>
      <c r="AH62" s="216"/>
      <c r="AI62" s="188">
        <f t="shared" si="2"/>
        <v>0</v>
      </c>
      <c r="AJ62" s="216">
        <f t="shared" si="3"/>
        <v>0</v>
      </c>
      <c r="AK62" s="216">
        <f t="shared" si="4"/>
        <v>0</v>
      </c>
      <c r="AL62" s="188">
        <f t="shared" si="5"/>
        <v>0</v>
      </c>
      <c r="AM62" s="216"/>
      <c r="AN62" s="216"/>
      <c r="AO62" s="216"/>
      <c r="AP62" s="214" t="s">
        <v>321</v>
      </c>
      <c r="AQ62" s="225" t="s">
        <v>322</v>
      </c>
    </row>
    <row r="63" spans="1:43" ht="30.75" customHeight="1" x14ac:dyDescent="0.15">
      <c r="A63" s="227" t="s">
        <v>292</v>
      </c>
      <c r="B63" s="227" t="s">
        <v>293</v>
      </c>
      <c r="C63" s="227" t="s">
        <v>334</v>
      </c>
      <c r="D63" s="214" t="s">
        <v>463</v>
      </c>
      <c r="E63" s="214" t="s">
        <v>151</v>
      </c>
      <c r="F63" s="212" t="s">
        <v>151</v>
      </c>
      <c r="G63" s="212"/>
      <c r="H63" s="212"/>
      <c r="I63" s="212"/>
      <c r="J63" s="212"/>
      <c r="K63" s="212"/>
      <c r="L63" s="212" t="s">
        <v>226</v>
      </c>
      <c r="M63" s="213" t="s">
        <v>296</v>
      </c>
      <c r="N63" s="214" t="s">
        <v>307</v>
      </c>
      <c r="O63" s="214" t="s">
        <v>298</v>
      </c>
      <c r="P63" s="214" t="s">
        <v>330</v>
      </c>
      <c r="Q63" s="214">
        <v>1</v>
      </c>
      <c r="R63" s="214" t="s">
        <v>464</v>
      </c>
      <c r="S63" s="214" t="s">
        <v>310</v>
      </c>
      <c r="T63" s="214" t="s">
        <v>351</v>
      </c>
      <c r="U63" s="214" t="s">
        <v>351</v>
      </c>
      <c r="V63" s="214" t="s">
        <v>351</v>
      </c>
      <c r="W63" s="215">
        <v>0</v>
      </c>
      <c r="X63" s="216">
        <v>863</v>
      </c>
      <c r="Y63" s="217">
        <f t="shared" si="0"/>
        <v>863</v>
      </c>
      <c r="Z63" s="216" t="s">
        <v>302</v>
      </c>
      <c r="AA63" s="216">
        <v>0</v>
      </c>
      <c r="AB63" s="216">
        <v>0</v>
      </c>
      <c r="AC63" s="216"/>
      <c r="AD63" s="216"/>
      <c r="AE63" s="216"/>
      <c r="AF63" s="219">
        <f t="shared" si="1"/>
        <v>0</v>
      </c>
      <c r="AG63" s="216"/>
      <c r="AH63" s="216"/>
      <c r="AI63" s="188">
        <f t="shared" si="2"/>
        <v>0</v>
      </c>
      <c r="AJ63" s="216">
        <f t="shared" si="3"/>
        <v>0</v>
      </c>
      <c r="AK63" s="216">
        <f t="shared" si="4"/>
        <v>0</v>
      </c>
      <c r="AL63" s="188">
        <f t="shared" si="5"/>
        <v>0</v>
      </c>
      <c r="AM63" s="216"/>
      <c r="AN63" s="216"/>
      <c r="AO63" s="216"/>
      <c r="AP63" s="214" t="s">
        <v>357</v>
      </c>
      <c r="AQ63" s="225" t="s">
        <v>358</v>
      </c>
    </row>
    <row r="64" spans="1:43" ht="30.75" customHeight="1" x14ac:dyDescent="0.15">
      <c r="A64" s="227" t="s">
        <v>292</v>
      </c>
      <c r="B64" s="227" t="s">
        <v>293</v>
      </c>
      <c r="C64" s="227" t="s">
        <v>465</v>
      </c>
      <c r="D64" s="214" t="s">
        <v>463</v>
      </c>
      <c r="E64" s="214" t="s">
        <v>160</v>
      </c>
      <c r="F64" s="214"/>
      <c r="G64" s="214" t="s">
        <v>160</v>
      </c>
      <c r="H64" s="214"/>
      <c r="I64" s="214"/>
      <c r="J64" s="214"/>
      <c r="K64" s="214" t="s">
        <v>222</v>
      </c>
      <c r="L64" s="214"/>
      <c r="M64" s="213" t="s">
        <v>317</v>
      </c>
      <c r="N64" s="214" t="s">
        <v>307</v>
      </c>
      <c r="O64" s="214" t="s">
        <v>298</v>
      </c>
      <c r="P64" s="214" t="s">
        <v>330</v>
      </c>
      <c r="Q64" s="214">
        <v>4</v>
      </c>
      <c r="R64" s="214" t="s">
        <v>319</v>
      </c>
      <c r="S64" s="214" t="s">
        <v>310</v>
      </c>
      <c r="T64" s="214" t="s">
        <v>311</v>
      </c>
      <c r="U64" s="214" t="s">
        <v>312</v>
      </c>
      <c r="V64" s="214" t="s">
        <v>320</v>
      </c>
      <c r="W64" s="215">
        <v>1783</v>
      </c>
      <c r="X64" s="216">
        <v>222</v>
      </c>
      <c r="Y64" s="217">
        <f t="shared" si="0"/>
        <v>2005</v>
      </c>
      <c r="Z64" s="216" t="s">
        <v>302</v>
      </c>
      <c r="AA64" s="216">
        <v>0</v>
      </c>
      <c r="AB64" s="216">
        <v>0</v>
      </c>
      <c r="AC64" s="216"/>
      <c r="AD64" s="216"/>
      <c r="AE64" s="216"/>
      <c r="AF64" s="219">
        <f t="shared" si="1"/>
        <v>0</v>
      </c>
      <c r="AG64" s="216"/>
      <c r="AH64" s="216"/>
      <c r="AI64" s="188">
        <f t="shared" si="2"/>
        <v>0</v>
      </c>
      <c r="AJ64" s="216">
        <f t="shared" si="3"/>
        <v>0</v>
      </c>
      <c r="AK64" s="216">
        <f t="shared" si="4"/>
        <v>0</v>
      </c>
      <c r="AL64" s="188">
        <f t="shared" si="5"/>
        <v>0</v>
      </c>
      <c r="AM64" s="216"/>
      <c r="AN64" s="216"/>
      <c r="AO64" s="216"/>
      <c r="AP64" s="214" t="s">
        <v>321</v>
      </c>
      <c r="AQ64" s="225" t="s">
        <v>322</v>
      </c>
    </row>
    <row r="65" spans="1:43" ht="30.75" customHeight="1" x14ac:dyDescent="0.15">
      <c r="A65" s="227" t="s">
        <v>292</v>
      </c>
      <c r="B65" s="227" t="s">
        <v>293</v>
      </c>
      <c r="C65" s="227" t="s">
        <v>466</v>
      </c>
      <c r="D65" s="214" t="s">
        <v>463</v>
      </c>
      <c r="E65" s="214" t="s">
        <v>160</v>
      </c>
      <c r="F65" s="214"/>
      <c r="G65" s="214" t="s">
        <v>160</v>
      </c>
      <c r="H65" s="214"/>
      <c r="I65" s="214"/>
      <c r="J65" s="214"/>
      <c r="K65" s="214"/>
      <c r="L65" s="212" t="s">
        <v>226</v>
      </c>
      <c r="M65" s="213" t="s">
        <v>317</v>
      </c>
      <c r="N65" s="214" t="s">
        <v>307</v>
      </c>
      <c r="O65" s="214" t="s">
        <v>298</v>
      </c>
      <c r="P65" s="214" t="s">
        <v>330</v>
      </c>
      <c r="Q65" s="214">
        <v>1</v>
      </c>
      <c r="R65" s="214" t="s">
        <v>467</v>
      </c>
      <c r="S65" s="214" t="s">
        <v>310</v>
      </c>
      <c r="T65" s="214" t="s">
        <v>468</v>
      </c>
      <c r="U65" s="214" t="s">
        <v>469</v>
      </c>
      <c r="V65" s="214" t="s">
        <v>469</v>
      </c>
      <c r="W65" s="215">
        <v>414</v>
      </c>
      <c r="X65" s="216">
        <v>0</v>
      </c>
      <c r="Y65" s="217">
        <f t="shared" si="0"/>
        <v>414</v>
      </c>
      <c r="Z65" s="216" t="s">
        <v>302</v>
      </c>
      <c r="AA65" s="216">
        <v>0</v>
      </c>
      <c r="AB65" s="216">
        <v>0</v>
      </c>
      <c r="AC65" s="216"/>
      <c r="AD65" s="216"/>
      <c r="AE65" s="216"/>
      <c r="AF65" s="219">
        <f t="shared" si="1"/>
        <v>0</v>
      </c>
      <c r="AG65" s="216"/>
      <c r="AH65" s="216"/>
      <c r="AI65" s="188">
        <f t="shared" si="2"/>
        <v>0</v>
      </c>
      <c r="AJ65" s="216">
        <f t="shared" si="3"/>
        <v>0</v>
      </c>
      <c r="AK65" s="216">
        <f t="shared" si="4"/>
        <v>0</v>
      </c>
      <c r="AL65" s="188">
        <f t="shared" si="5"/>
        <v>0</v>
      </c>
      <c r="AM65" s="216"/>
      <c r="AN65" s="216"/>
      <c r="AO65" s="216"/>
      <c r="AP65" s="214" t="s">
        <v>321</v>
      </c>
      <c r="AQ65" s="225" t="s">
        <v>322</v>
      </c>
    </row>
    <row r="66" spans="1:43" ht="30.75" customHeight="1" x14ac:dyDescent="0.15">
      <c r="A66" s="227" t="s">
        <v>292</v>
      </c>
      <c r="B66" s="227" t="s">
        <v>293</v>
      </c>
      <c r="C66" s="227" t="s">
        <v>342</v>
      </c>
      <c r="D66" s="214" t="s">
        <v>470</v>
      </c>
      <c r="E66" s="214" t="s">
        <v>160</v>
      </c>
      <c r="F66" s="214"/>
      <c r="G66" s="214" t="s">
        <v>160</v>
      </c>
      <c r="H66" s="214"/>
      <c r="I66" s="214"/>
      <c r="J66" s="214"/>
      <c r="K66" s="214" t="s">
        <v>222</v>
      </c>
      <c r="L66" s="214"/>
      <c r="M66" s="213" t="s">
        <v>317</v>
      </c>
      <c r="N66" s="214" t="s">
        <v>307</v>
      </c>
      <c r="O66" s="214" t="s">
        <v>298</v>
      </c>
      <c r="P66" s="214" t="s">
        <v>318</v>
      </c>
      <c r="Q66" s="214">
        <v>3</v>
      </c>
      <c r="R66" s="214" t="s">
        <v>331</v>
      </c>
      <c r="S66" s="214" t="s">
        <v>310</v>
      </c>
      <c r="T66" s="214" t="s">
        <v>311</v>
      </c>
      <c r="U66" s="214" t="s">
        <v>312</v>
      </c>
      <c r="V66" s="214" t="s">
        <v>332</v>
      </c>
      <c r="W66" s="215">
        <v>637</v>
      </c>
      <c r="X66" s="216">
        <v>135</v>
      </c>
      <c r="Y66" s="217">
        <f t="shared" si="0"/>
        <v>772</v>
      </c>
      <c r="Z66" s="216" t="s">
        <v>333</v>
      </c>
      <c r="AA66" s="216">
        <v>1</v>
      </c>
      <c r="AB66" s="216">
        <v>90</v>
      </c>
      <c r="AC66" s="216"/>
      <c r="AD66" s="216"/>
      <c r="AE66" s="216"/>
      <c r="AF66" s="219">
        <f t="shared" si="1"/>
        <v>0</v>
      </c>
      <c r="AG66" s="216"/>
      <c r="AH66" s="216"/>
      <c r="AI66" s="188">
        <f t="shared" si="2"/>
        <v>0</v>
      </c>
      <c r="AJ66" s="216">
        <f t="shared" si="3"/>
        <v>0</v>
      </c>
      <c r="AK66" s="216">
        <f t="shared" si="4"/>
        <v>0</v>
      </c>
      <c r="AL66" s="188">
        <f t="shared" si="5"/>
        <v>0</v>
      </c>
      <c r="AM66" s="216"/>
      <c r="AN66" s="216"/>
      <c r="AO66" s="216"/>
      <c r="AP66" s="214" t="s">
        <v>321</v>
      </c>
      <c r="AQ66" s="225" t="s">
        <v>322</v>
      </c>
    </row>
    <row r="67" spans="1:43" ht="30.75" customHeight="1" x14ac:dyDescent="0.15">
      <c r="A67" s="227" t="s">
        <v>292</v>
      </c>
      <c r="B67" s="227" t="s">
        <v>293</v>
      </c>
      <c r="C67" s="227" t="s">
        <v>346</v>
      </c>
      <c r="D67" s="214" t="s">
        <v>471</v>
      </c>
      <c r="E67" s="214" t="s">
        <v>151</v>
      </c>
      <c r="F67" s="212" t="s">
        <v>151</v>
      </c>
      <c r="G67" s="212"/>
      <c r="H67" s="212"/>
      <c r="I67" s="212"/>
      <c r="J67" s="212"/>
      <c r="K67" s="212"/>
      <c r="L67" s="212"/>
      <c r="M67" s="213" t="s">
        <v>296</v>
      </c>
      <c r="N67" s="214" t="s">
        <v>297</v>
      </c>
      <c r="O67" s="214" t="s">
        <v>298</v>
      </c>
      <c r="P67" s="214" t="s">
        <v>299</v>
      </c>
      <c r="Q67" s="214">
        <v>29</v>
      </c>
      <c r="R67" s="214"/>
      <c r="S67" s="214"/>
      <c r="T67" s="214"/>
      <c r="U67" s="214"/>
      <c r="V67" s="214"/>
      <c r="W67" s="215"/>
      <c r="X67" s="216"/>
      <c r="Y67" s="217">
        <f t="shared" si="0"/>
        <v>0</v>
      </c>
      <c r="Z67" s="216"/>
      <c r="AA67" s="216"/>
      <c r="AB67" s="216"/>
      <c r="AC67" s="216" t="s">
        <v>301</v>
      </c>
      <c r="AD67" s="216">
        <v>0</v>
      </c>
      <c r="AE67" s="216">
        <v>0</v>
      </c>
      <c r="AF67" s="219">
        <f t="shared" si="1"/>
        <v>0</v>
      </c>
      <c r="AG67" s="216">
        <v>0</v>
      </c>
      <c r="AH67" s="216">
        <v>570</v>
      </c>
      <c r="AI67" s="188">
        <f t="shared" si="2"/>
        <v>570</v>
      </c>
      <c r="AJ67" s="216">
        <f t="shared" si="3"/>
        <v>0</v>
      </c>
      <c r="AK67" s="216">
        <f t="shared" si="4"/>
        <v>570</v>
      </c>
      <c r="AL67" s="188">
        <f t="shared" si="5"/>
        <v>570</v>
      </c>
      <c r="AM67" s="216" t="s">
        <v>302</v>
      </c>
      <c r="AN67" s="216">
        <v>0</v>
      </c>
      <c r="AO67" s="216">
        <v>0</v>
      </c>
      <c r="AP67" s="214" t="s">
        <v>303</v>
      </c>
      <c r="AQ67" s="225" t="s">
        <v>304</v>
      </c>
    </row>
    <row r="68" spans="1:43" ht="30.75" customHeight="1" x14ac:dyDescent="0.15">
      <c r="A68" s="227" t="s">
        <v>292</v>
      </c>
      <c r="B68" s="227" t="s">
        <v>293</v>
      </c>
      <c r="C68" s="227" t="s">
        <v>472</v>
      </c>
      <c r="D68" s="214" t="s">
        <v>473</v>
      </c>
      <c r="E68" s="214" t="s">
        <v>160</v>
      </c>
      <c r="F68" s="214"/>
      <c r="G68" s="214" t="s">
        <v>160</v>
      </c>
      <c r="H68" s="214"/>
      <c r="I68" s="214"/>
      <c r="J68" s="214"/>
      <c r="K68" s="214" t="s">
        <v>222</v>
      </c>
      <c r="L68" s="214"/>
      <c r="M68" s="213" t="s">
        <v>317</v>
      </c>
      <c r="N68" s="214" t="s">
        <v>307</v>
      </c>
      <c r="O68" s="214" t="s">
        <v>298</v>
      </c>
      <c r="P68" s="214" t="s">
        <v>318</v>
      </c>
      <c r="Q68" s="214">
        <v>3</v>
      </c>
      <c r="R68" s="214" t="s">
        <v>437</v>
      </c>
      <c r="S68" s="214" t="s">
        <v>310</v>
      </c>
      <c r="T68" s="214" t="s">
        <v>311</v>
      </c>
      <c r="U68" s="214" t="s">
        <v>312</v>
      </c>
      <c r="V68" s="214" t="s">
        <v>312</v>
      </c>
      <c r="W68" s="215">
        <v>1043</v>
      </c>
      <c r="X68" s="216">
        <v>228</v>
      </c>
      <c r="Y68" s="217">
        <f t="shared" si="0"/>
        <v>1271</v>
      </c>
      <c r="Z68" s="216" t="s">
        <v>333</v>
      </c>
      <c r="AA68" s="216">
        <v>1</v>
      </c>
      <c r="AB68" s="216">
        <v>120</v>
      </c>
      <c r="AC68" s="216"/>
      <c r="AD68" s="216"/>
      <c r="AE68" s="216"/>
      <c r="AF68" s="219">
        <f t="shared" si="1"/>
        <v>0</v>
      </c>
      <c r="AG68" s="216"/>
      <c r="AH68" s="216"/>
      <c r="AI68" s="188">
        <f t="shared" si="2"/>
        <v>0</v>
      </c>
      <c r="AJ68" s="216">
        <f t="shared" si="3"/>
        <v>0</v>
      </c>
      <c r="AK68" s="216">
        <f t="shared" si="4"/>
        <v>0</v>
      </c>
      <c r="AL68" s="188">
        <f t="shared" si="5"/>
        <v>0</v>
      </c>
      <c r="AM68" s="216"/>
      <c r="AN68" s="216"/>
      <c r="AO68" s="216"/>
      <c r="AP68" s="214" t="s">
        <v>321</v>
      </c>
      <c r="AQ68" s="225" t="s">
        <v>322</v>
      </c>
    </row>
    <row r="69" spans="1:43" ht="30.75" customHeight="1" x14ac:dyDescent="0.15">
      <c r="A69" s="227" t="s">
        <v>292</v>
      </c>
      <c r="B69" s="227" t="s">
        <v>293</v>
      </c>
      <c r="C69" s="227" t="s">
        <v>474</v>
      </c>
      <c r="D69" s="214" t="s">
        <v>475</v>
      </c>
      <c r="E69" s="214" t="s">
        <v>160</v>
      </c>
      <c r="F69" s="214"/>
      <c r="G69" s="214" t="s">
        <v>160</v>
      </c>
      <c r="H69" s="214"/>
      <c r="I69" s="214"/>
      <c r="J69" s="214"/>
      <c r="K69" s="214"/>
      <c r="L69" s="214"/>
      <c r="M69" s="213" t="s">
        <v>317</v>
      </c>
      <c r="N69" s="214" t="s">
        <v>307</v>
      </c>
      <c r="O69" s="214" t="s">
        <v>298</v>
      </c>
      <c r="P69" s="214" t="s">
        <v>318</v>
      </c>
      <c r="Q69" s="214">
        <v>3</v>
      </c>
      <c r="R69" s="214" t="s">
        <v>440</v>
      </c>
      <c r="S69" s="214" t="s">
        <v>310</v>
      </c>
      <c r="T69" s="214" t="s">
        <v>311</v>
      </c>
      <c r="U69" s="214" t="s">
        <v>312</v>
      </c>
      <c r="V69" s="214" t="s">
        <v>441</v>
      </c>
      <c r="W69" s="215">
        <v>111</v>
      </c>
      <c r="X69" s="216">
        <v>101</v>
      </c>
      <c r="Y69" s="217">
        <f t="shared" si="0"/>
        <v>212</v>
      </c>
      <c r="Z69" s="216" t="s">
        <v>333</v>
      </c>
      <c r="AA69" s="216">
        <v>1</v>
      </c>
      <c r="AB69" s="216">
        <v>28</v>
      </c>
      <c r="AC69" s="216"/>
      <c r="AD69" s="216"/>
      <c r="AE69" s="216"/>
      <c r="AF69" s="219">
        <f t="shared" si="1"/>
        <v>0</v>
      </c>
      <c r="AG69" s="216"/>
      <c r="AH69" s="216"/>
      <c r="AI69" s="188">
        <f t="shared" si="2"/>
        <v>0</v>
      </c>
      <c r="AJ69" s="216">
        <f t="shared" si="3"/>
        <v>0</v>
      </c>
      <c r="AK69" s="216">
        <f t="shared" si="4"/>
        <v>0</v>
      </c>
      <c r="AL69" s="188">
        <f t="shared" si="5"/>
        <v>0</v>
      </c>
      <c r="AM69" s="216"/>
      <c r="AN69" s="216"/>
      <c r="AO69" s="216"/>
      <c r="AP69" s="214" t="s">
        <v>321</v>
      </c>
      <c r="AQ69" s="225" t="s">
        <v>322</v>
      </c>
    </row>
    <row r="70" spans="1:43" ht="30.75" customHeight="1" x14ac:dyDescent="0.15">
      <c r="A70" s="227" t="s">
        <v>292</v>
      </c>
      <c r="B70" s="227" t="s">
        <v>293</v>
      </c>
      <c r="C70" s="227" t="s">
        <v>342</v>
      </c>
      <c r="D70" s="214" t="s">
        <v>476</v>
      </c>
      <c r="E70" s="214" t="s">
        <v>160</v>
      </c>
      <c r="F70" s="214"/>
      <c r="G70" s="214" t="s">
        <v>160</v>
      </c>
      <c r="H70" s="214"/>
      <c r="I70" s="214"/>
      <c r="J70" s="214"/>
      <c r="K70" s="214" t="s">
        <v>222</v>
      </c>
      <c r="L70" s="214"/>
      <c r="M70" s="213" t="s">
        <v>317</v>
      </c>
      <c r="N70" s="214" t="s">
        <v>307</v>
      </c>
      <c r="O70" s="214" t="s">
        <v>298</v>
      </c>
      <c r="P70" s="214" t="s">
        <v>318</v>
      </c>
      <c r="Q70" s="214">
        <v>3</v>
      </c>
      <c r="R70" s="214" t="s">
        <v>327</v>
      </c>
      <c r="S70" s="214" t="s">
        <v>310</v>
      </c>
      <c r="T70" s="214" t="s">
        <v>311</v>
      </c>
      <c r="U70" s="214" t="s">
        <v>312</v>
      </c>
      <c r="V70" s="214" t="s">
        <v>312</v>
      </c>
      <c r="W70" s="215">
        <v>276</v>
      </c>
      <c r="X70" s="216">
        <v>38</v>
      </c>
      <c r="Y70" s="217">
        <f t="shared" si="0"/>
        <v>314</v>
      </c>
      <c r="Z70" s="216" t="s">
        <v>302</v>
      </c>
      <c r="AA70" s="216">
        <v>0</v>
      </c>
      <c r="AB70" s="216">
        <v>0</v>
      </c>
      <c r="AC70" s="216"/>
      <c r="AD70" s="216"/>
      <c r="AE70" s="216"/>
      <c r="AF70" s="219">
        <f t="shared" si="1"/>
        <v>0</v>
      </c>
      <c r="AG70" s="216"/>
      <c r="AH70" s="216"/>
      <c r="AI70" s="188">
        <f t="shared" si="2"/>
        <v>0</v>
      </c>
      <c r="AJ70" s="216">
        <f t="shared" si="3"/>
        <v>0</v>
      </c>
      <c r="AK70" s="216">
        <f t="shared" si="4"/>
        <v>0</v>
      </c>
      <c r="AL70" s="188">
        <f t="shared" si="5"/>
        <v>0</v>
      </c>
      <c r="AM70" s="216"/>
      <c r="AN70" s="216"/>
      <c r="AO70" s="216"/>
      <c r="AP70" s="214" t="s">
        <v>321</v>
      </c>
      <c r="AQ70" s="225" t="s">
        <v>322</v>
      </c>
    </row>
    <row r="71" spans="1:43" ht="30.75" customHeight="1" x14ac:dyDescent="0.15">
      <c r="A71" s="227" t="s">
        <v>292</v>
      </c>
      <c r="B71" s="227" t="s">
        <v>293</v>
      </c>
      <c r="C71" s="227" t="s">
        <v>374</v>
      </c>
      <c r="D71" s="214" t="s">
        <v>477</v>
      </c>
      <c r="E71" s="214" t="s">
        <v>151</v>
      </c>
      <c r="F71" s="212" t="s">
        <v>151</v>
      </c>
      <c r="G71" s="212"/>
      <c r="H71" s="212"/>
      <c r="I71" s="212"/>
      <c r="J71" s="212"/>
      <c r="K71" s="214" t="s">
        <v>222</v>
      </c>
      <c r="L71" s="212"/>
      <c r="M71" s="213" t="s">
        <v>296</v>
      </c>
      <c r="N71" s="214" t="s">
        <v>307</v>
      </c>
      <c r="O71" s="214" t="s">
        <v>298</v>
      </c>
      <c r="P71" s="214" t="s">
        <v>318</v>
      </c>
      <c r="Q71" s="214">
        <v>1</v>
      </c>
      <c r="R71" s="214" t="s">
        <v>478</v>
      </c>
      <c r="S71" s="214" t="s">
        <v>310</v>
      </c>
      <c r="T71" s="214" t="s">
        <v>311</v>
      </c>
      <c r="U71" s="214" t="s">
        <v>479</v>
      </c>
      <c r="V71" s="214" t="s">
        <v>480</v>
      </c>
      <c r="W71" s="215">
        <v>0</v>
      </c>
      <c r="X71" s="216">
        <v>4000</v>
      </c>
      <c r="Y71" s="217">
        <f t="shared" si="0"/>
        <v>4000</v>
      </c>
      <c r="Z71" s="216" t="s">
        <v>302</v>
      </c>
      <c r="AA71" s="216">
        <v>0</v>
      </c>
      <c r="AB71" s="216">
        <v>0</v>
      </c>
      <c r="AC71" s="216"/>
      <c r="AD71" s="216"/>
      <c r="AE71" s="216"/>
      <c r="AF71" s="219">
        <f t="shared" si="1"/>
        <v>0</v>
      </c>
      <c r="AG71" s="216"/>
      <c r="AH71" s="216"/>
      <c r="AI71" s="188">
        <f t="shared" si="2"/>
        <v>0</v>
      </c>
      <c r="AJ71" s="216">
        <f t="shared" si="3"/>
        <v>0</v>
      </c>
      <c r="AK71" s="216">
        <f t="shared" si="4"/>
        <v>0</v>
      </c>
      <c r="AL71" s="188">
        <f t="shared" si="5"/>
        <v>0</v>
      </c>
      <c r="AM71" s="216"/>
      <c r="AN71" s="216"/>
      <c r="AO71" s="216"/>
      <c r="AP71" s="214" t="s">
        <v>357</v>
      </c>
      <c r="AQ71" s="225" t="s">
        <v>358</v>
      </c>
    </row>
    <row r="72" spans="1:43" ht="30.75" customHeight="1" x14ac:dyDescent="0.15">
      <c r="A72" s="227" t="s">
        <v>292</v>
      </c>
      <c r="B72" s="227" t="s">
        <v>293</v>
      </c>
      <c r="C72" s="227" t="s">
        <v>466</v>
      </c>
      <c r="D72" s="214" t="s">
        <v>477</v>
      </c>
      <c r="E72" s="214" t="s">
        <v>151</v>
      </c>
      <c r="F72" s="212" t="s">
        <v>151</v>
      </c>
      <c r="G72" s="212"/>
      <c r="H72" s="212"/>
      <c r="I72" s="212"/>
      <c r="J72" s="212"/>
      <c r="K72" s="214" t="s">
        <v>222</v>
      </c>
      <c r="L72" s="212"/>
      <c r="M72" s="213" t="s">
        <v>296</v>
      </c>
      <c r="N72" s="214" t="s">
        <v>307</v>
      </c>
      <c r="O72" s="214" t="s">
        <v>298</v>
      </c>
      <c r="P72" s="214" t="s">
        <v>318</v>
      </c>
      <c r="Q72" s="214">
        <v>1</v>
      </c>
      <c r="R72" s="214" t="s">
        <v>481</v>
      </c>
      <c r="S72" s="214" t="s">
        <v>310</v>
      </c>
      <c r="T72" s="214" t="s">
        <v>311</v>
      </c>
      <c r="U72" s="214" t="s">
        <v>482</v>
      </c>
      <c r="V72" s="214" t="s">
        <v>482</v>
      </c>
      <c r="W72" s="215">
        <v>0</v>
      </c>
      <c r="X72" s="216">
        <v>2000</v>
      </c>
      <c r="Y72" s="217">
        <f t="shared" si="0"/>
        <v>2000</v>
      </c>
      <c r="Z72" s="216" t="s">
        <v>302</v>
      </c>
      <c r="AA72" s="216">
        <v>0</v>
      </c>
      <c r="AB72" s="216">
        <v>0</v>
      </c>
      <c r="AC72" s="216"/>
      <c r="AD72" s="216"/>
      <c r="AE72" s="216"/>
      <c r="AF72" s="219">
        <f t="shared" ref="AF72:AF134" si="6">SUM(AD72:AE72)</f>
        <v>0</v>
      </c>
      <c r="AG72" s="216"/>
      <c r="AH72" s="216"/>
      <c r="AI72" s="188">
        <f t="shared" ref="AI72:AI134" si="7">SUM(AG72:AH72)</f>
        <v>0</v>
      </c>
      <c r="AJ72" s="216">
        <f t="shared" ref="AJ72:AJ134" si="8">AD72+AG72</f>
        <v>0</v>
      </c>
      <c r="AK72" s="216">
        <f t="shared" ref="AK72:AK134" si="9">AE72+AH72</f>
        <v>0</v>
      </c>
      <c r="AL72" s="188">
        <f t="shared" ref="AL72:AL134" si="10">AJ72+AK72</f>
        <v>0</v>
      </c>
      <c r="AM72" s="216"/>
      <c r="AN72" s="216"/>
      <c r="AO72" s="216"/>
      <c r="AP72" s="214" t="s">
        <v>357</v>
      </c>
      <c r="AQ72" s="225" t="s">
        <v>358</v>
      </c>
    </row>
    <row r="73" spans="1:43" ht="30.75" customHeight="1" x14ac:dyDescent="0.15">
      <c r="A73" s="227" t="s">
        <v>292</v>
      </c>
      <c r="B73" s="227" t="s">
        <v>293</v>
      </c>
      <c r="C73" s="227" t="s">
        <v>483</v>
      </c>
      <c r="D73" s="214" t="s">
        <v>477</v>
      </c>
      <c r="E73" s="214" t="s">
        <v>151</v>
      </c>
      <c r="F73" s="212" t="s">
        <v>151</v>
      </c>
      <c r="G73" s="212"/>
      <c r="H73" s="212"/>
      <c r="I73" s="212"/>
      <c r="J73" s="212"/>
      <c r="K73" s="214" t="s">
        <v>222</v>
      </c>
      <c r="L73" s="212"/>
      <c r="M73" s="213" t="s">
        <v>296</v>
      </c>
      <c r="N73" s="214" t="s">
        <v>307</v>
      </c>
      <c r="O73" s="214" t="s">
        <v>298</v>
      </c>
      <c r="P73" s="214" t="s">
        <v>318</v>
      </c>
      <c r="Q73" s="214">
        <v>1</v>
      </c>
      <c r="R73" s="214" t="s">
        <v>484</v>
      </c>
      <c r="S73" s="214" t="s">
        <v>310</v>
      </c>
      <c r="T73" s="214" t="s">
        <v>311</v>
      </c>
      <c r="U73" s="214" t="s">
        <v>485</v>
      </c>
      <c r="V73" s="214" t="s">
        <v>300</v>
      </c>
      <c r="W73" s="215">
        <v>0</v>
      </c>
      <c r="X73" s="216">
        <v>2000</v>
      </c>
      <c r="Y73" s="217">
        <f t="shared" si="0"/>
        <v>2000</v>
      </c>
      <c r="Z73" s="216" t="s">
        <v>302</v>
      </c>
      <c r="AA73" s="216">
        <v>0</v>
      </c>
      <c r="AB73" s="216">
        <v>0</v>
      </c>
      <c r="AC73" s="216"/>
      <c r="AD73" s="216"/>
      <c r="AE73" s="216"/>
      <c r="AF73" s="219">
        <f t="shared" si="6"/>
        <v>0</v>
      </c>
      <c r="AG73" s="216"/>
      <c r="AH73" s="216"/>
      <c r="AI73" s="188">
        <f t="shared" si="7"/>
        <v>0</v>
      </c>
      <c r="AJ73" s="216">
        <f t="shared" si="8"/>
        <v>0</v>
      </c>
      <c r="AK73" s="216">
        <f t="shared" si="9"/>
        <v>0</v>
      </c>
      <c r="AL73" s="188">
        <f t="shared" si="10"/>
        <v>0</v>
      </c>
      <c r="AM73" s="216"/>
      <c r="AN73" s="216"/>
      <c r="AO73" s="216"/>
      <c r="AP73" s="214" t="s">
        <v>357</v>
      </c>
      <c r="AQ73" s="225" t="s">
        <v>358</v>
      </c>
    </row>
    <row r="74" spans="1:43" ht="30.75" customHeight="1" x14ac:dyDescent="0.15">
      <c r="A74" s="227" t="s">
        <v>292</v>
      </c>
      <c r="B74" s="227" t="s">
        <v>293</v>
      </c>
      <c r="C74" s="227" t="s">
        <v>486</v>
      </c>
      <c r="D74" s="214" t="s">
        <v>487</v>
      </c>
      <c r="E74" s="214" t="s">
        <v>151</v>
      </c>
      <c r="F74" s="212" t="s">
        <v>151</v>
      </c>
      <c r="G74" s="212"/>
      <c r="H74" s="212"/>
      <c r="I74" s="212"/>
      <c r="J74" s="212"/>
      <c r="K74" s="214" t="s">
        <v>222</v>
      </c>
      <c r="L74" s="212"/>
      <c r="M74" s="213" t="s">
        <v>296</v>
      </c>
      <c r="N74" s="214" t="s">
        <v>307</v>
      </c>
      <c r="O74" s="214" t="s">
        <v>298</v>
      </c>
      <c r="P74" s="214" t="s">
        <v>318</v>
      </c>
      <c r="Q74" s="214">
        <v>1</v>
      </c>
      <c r="R74" s="214" t="s">
        <v>488</v>
      </c>
      <c r="S74" s="214" t="s">
        <v>310</v>
      </c>
      <c r="T74" s="214" t="s">
        <v>311</v>
      </c>
      <c r="U74" s="214" t="s">
        <v>312</v>
      </c>
      <c r="V74" s="214" t="s">
        <v>489</v>
      </c>
      <c r="W74" s="215">
        <v>0</v>
      </c>
      <c r="X74" s="216">
        <v>550</v>
      </c>
      <c r="Y74" s="217">
        <f t="shared" si="0"/>
        <v>550</v>
      </c>
      <c r="Z74" s="216" t="s">
        <v>302</v>
      </c>
      <c r="AA74" s="216">
        <v>0</v>
      </c>
      <c r="AB74" s="216">
        <v>0</v>
      </c>
      <c r="AC74" s="216"/>
      <c r="AD74" s="216"/>
      <c r="AE74" s="216"/>
      <c r="AF74" s="219">
        <f t="shared" si="6"/>
        <v>0</v>
      </c>
      <c r="AG74" s="216"/>
      <c r="AH74" s="216"/>
      <c r="AI74" s="188">
        <f t="shared" si="7"/>
        <v>0</v>
      </c>
      <c r="AJ74" s="216">
        <f t="shared" si="8"/>
        <v>0</v>
      </c>
      <c r="AK74" s="216">
        <f t="shared" si="9"/>
        <v>0</v>
      </c>
      <c r="AL74" s="188">
        <f t="shared" si="10"/>
        <v>0</v>
      </c>
      <c r="AM74" s="216"/>
      <c r="AN74" s="216"/>
      <c r="AO74" s="216"/>
      <c r="AP74" s="214" t="s">
        <v>357</v>
      </c>
      <c r="AQ74" s="225" t="s">
        <v>358</v>
      </c>
    </row>
    <row r="75" spans="1:43" ht="30.75" customHeight="1" x14ac:dyDescent="0.15">
      <c r="A75" s="227" t="s">
        <v>292</v>
      </c>
      <c r="B75" s="227" t="s">
        <v>293</v>
      </c>
      <c r="C75" s="227" t="s">
        <v>418</v>
      </c>
      <c r="D75" s="214" t="s">
        <v>487</v>
      </c>
      <c r="E75" s="214" t="s">
        <v>151</v>
      </c>
      <c r="F75" s="212" t="s">
        <v>151</v>
      </c>
      <c r="G75" s="212"/>
      <c r="H75" s="212"/>
      <c r="I75" s="212"/>
      <c r="J75" s="212"/>
      <c r="K75" s="214" t="s">
        <v>222</v>
      </c>
      <c r="L75" s="212"/>
      <c r="M75" s="213" t="s">
        <v>296</v>
      </c>
      <c r="N75" s="214" t="s">
        <v>307</v>
      </c>
      <c r="O75" s="214" t="s">
        <v>298</v>
      </c>
      <c r="P75" s="214" t="s">
        <v>318</v>
      </c>
      <c r="Q75" s="214">
        <v>1</v>
      </c>
      <c r="R75" s="214" t="s">
        <v>490</v>
      </c>
      <c r="S75" s="214" t="s">
        <v>310</v>
      </c>
      <c r="T75" s="214" t="s">
        <v>311</v>
      </c>
      <c r="U75" s="214" t="s">
        <v>312</v>
      </c>
      <c r="V75" s="214" t="s">
        <v>491</v>
      </c>
      <c r="W75" s="215">
        <v>0</v>
      </c>
      <c r="X75" s="216">
        <v>850</v>
      </c>
      <c r="Y75" s="217">
        <f t="shared" si="0"/>
        <v>850</v>
      </c>
      <c r="Z75" s="216" t="s">
        <v>302</v>
      </c>
      <c r="AA75" s="216">
        <v>0</v>
      </c>
      <c r="AB75" s="216">
        <v>0</v>
      </c>
      <c r="AC75" s="216"/>
      <c r="AD75" s="216"/>
      <c r="AE75" s="216"/>
      <c r="AF75" s="219">
        <f t="shared" si="6"/>
        <v>0</v>
      </c>
      <c r="AG75" s="216"/>
      <c r="AH75" s="216"/>
      <c r="AI75" s="188">
        <f t="shared" si="7"/>
        <v>0</v>
      </c>
      <c r="AJ75" s="216">
        <f t="shared" si="8"/>
        <v>0</v>
      </c>
      <c r="AK75" s="216">
        <f t="shared" si="9"/>
        <v>0</v>
      </c>
      <c r="AL75" s="188">
        <f t="shared" si="10"/>
        <v>0</v>
      </c>
      <c r="AM75" s="216"/>
      <c r="AN75" s="216"/>
      <c r="AO75" s="216"/>
      <c r="AP75" s="214" t="s">
        <v>357</v>
      </c>
      <c r="AQ75" s="225" t="s">
        <v>358</v>
      </c>
    </row>
    <row r="76" spans="1:43" ht="30.75" customHeight="1" x14ac:dyDescent="0.15">
      <c r="A76" s="227" t="s">
        <v>292</v>
      </c>
      <c r="B76" s="227" t="s">
        <v>293</v>
      </c>
      <c r="C76" s="227" t="s">
        <v>492</v>
      </c>
      <c r="D76" s="214" t="s">
        <v>487</v>
      </c>
      <c r="E76" s="214" t="s">
        <v>151</v>
      </c>
      <c r="F76" s="212" t="s">
        <v>151</v>
      </c>
      <c r="G76" s="212"/>
      <c r="H76" s="212"/>
      <c r="I76" s="212"/>
      <c r="J76" s="212"/>
      <c r="K76" s="214" t="s">
        <v>222</v>
      </c>
      <c r="L76" s="212"/>
      <c r="M76" s="213" t="s">
        <v>296</v>
      </c>
      <c r="N76" s="214" t="s">
        <v>307</v>
      </c>
      <c r="O76" s="214" t="s">
        <v>298</v>
      </c>
      <c r="P76" s="214" t="s">
        <v>318</v>
      </c>
      <c r="Q76" s="214">
        <v>1</v>
      </c>
      <c r="R76" s="214" t="s">
        <v>493</v>
      </c>
      <c r="S76" s="214" t="s">
        <v>310</v>
      </c>
      <c r="T76" s="214" t="s">
        <v>311</v>
      </c>
      <c r="U76" s="214" t="s">
        <v>312</v>
      </c>
      <c r="V76" s="214" t="s">
        <v>426</v>
      </c>
      <c r="W76" s="215">
        <v>0</v>
      </c>
      <c r="X76" s="216">
        <v>2600</v>
      </c>
      <c r="Y76" s="217">
        <f t="shared" si="0"/>
        <v>2600</v>
      </c>
      <c r="Z76" s="216" t="s">
        <v>302</v>
      </c>
      <c r="AA76" s="216">
        <v>0</v>
      </c>
      <c r="AB76" s="216">
        <v>0</v>
      </c>
      <c r="AC76" s="216"/>
      <c r="AD76" s="216"/>
      <c r="AE76" s="216"/>
      <c r="AF76" s="219">
        <f t="shared" si="6"/>
        <v>0</v>
      </c>
      <c r="AG76" s="216"/>
      <c r="AH76" s="216"/>
      <c r="AI76" s="188">
        <f t="shared" si="7"/>
        <v>0</v>
      </c>
      <c r="AJ76" s="216">
        <f t="shared" si="8"/>
        <v>0</v>
      </c>
      <c r="AK76" s="216">
        <f t="shared" si="9"/>
        <v>0</v>
      </c>
      <c r="AL76" s="188">
        <f t="shared" si="10"/>
        <v>0</v>
      </c>
      <c r="AM76" s="216"/>
      <c r="AN76" s="216"/>
      <c r="AO76" s="216"/>
      <c r="AP76" s="214" t="s">
        <v>357</v>
      </c>
      <c r="AQ76" s="225" t="s">
        <v>358</v>
      </c>
    </row>
    <row r="77" spans="1:43" ht="30.75" customHeight="1" x14ac:dyDescent="0.15">
      <c r="A77" s="227" t="s">
        <v>292</v>
      </c>
      <c r="B77" s="227" t="s">
        <v>293</v>
      </c>
      <c r="C77" s="227" t="s">
        <v>431</v>
      </c>
      <c r="D77" s="214" t="s">
        <v>487</v>
      </c>
      <c r="E77" s="214" t="s">
        <v>151</v>
      </c>
      <c r="F77" s="212" t="s">
        <v>151</v>
      </c>
      <c r="G77" s="212"/>
      <c r="H77" s="212"/>
      <c r="I77" s="212"/>
      <c r="J77" s="212"/>
      <c r="K77" s="212"/>
      <c r="L77" s="212" t="s">
        <v>226</v>
      </c>
      <c r="M77" s="213" t="s">
        <v>296</v>
      </c>
      <c r="N77" s="214" t="s">
        <v>307</v>
      </c>
      <c r="O77" s="214" t="s">
        <v>298</v>
      </c>
      <c r="P77" s="214" t="s">
        <v>318</v>
      </c>
      <c r="Q77" s="214">
        <v>1</v>
      </c>
      <c r="R77" s="214" t="s">
        <v>494</v>
      </c>
      <c r="S77" s="214" t="s">
        <v>310</v>
      </c>
      <c r="T77" s="214" t="s">
        <v>351</v>
      </c>
      <c r="U77" s="214" t="s">
        <v>351</v>
      </c>
      <c r="V77" s="214" t="s">
        <v>351</v>
      </c>
      <c r="W77" s="215">
        <v>0</v>
      </c>
      <c r="X77" s="216">
        <v>1200</v>
      </c>
      <c r="Y77" s="217">
        <f t="shared" si="0"/>
        <v>1200</v>
      </c>
      <c r="Z77" s="216" t="s">
        <v>302</v>
      </c>
      <c r="AA77" s="216">
        <v>0</v>
      </c>
      <c r="AB77" s="216">
        <v>0</v>
      </c>
      <c r="AC77" s="216"/>
      <c r="AD77" s="216"/>
      <c r="AE77" s="216"/>
      <c r="AF77" s="219">
        <f t="shared" si="6"/>
        <v>0</v>
      </c>
      <c r="AG77" s="216"/>
      <c r="AH77" s="216"/>
      <c r="AI77" s="188">
        <f t="shared" si="7"/>
        <v>0</v>
      </c>
      <c r="AJ77" s="216">
        <f t="shared" si="8"/>
        <v>0</v>
      </c>
      <c r="AK77" s="216">
        <f t="shared" si="9"/>
        <v>0</v>
      </c>
      <c r="AL77" s="188">
        <f t="shared" si="10"/>
        <v>0</v>
      </c>
      <c r="AM77" s="216"/>
      <c r="AN77" s="216"/>
      <c r="AO77" s="216"/>
      <c r="AP77" s="214" t="s">
        <v>357</v>
      </c>
      <c r="AQ77" s="225" t="s">
        <v>358</v>
      </c>
    </row>
    <row r="78" spans="1:43" ht="30.75" customHeight="1" x14ac:dyDescent="0.15">
      <c r="A78" s="227" t="s">
        <v>292</v>
      </c>
      <c r="B78" s="227" t="s">
        <v>293</v>
      </c>
      <c r="C78" s="227" t="s">
        <v>334</v>
      </c>
      <c r="D78" s="214" t="s">
        <v>487</v>
      </c>
      <c r="E78" s="214" t="s">
        <v>151</v>
      </c>
      <c r="F78" s="212" t="s">
        <v>151</v>
      </c>
      <c r="G78" s="212"/>
      <c r="H78" s="212"/>
      <c r="I78" s="212"/>
      <c r="J78" s="212"/>
      <c r="K78" s="212"/>
      <c r="L78" s="212" t="s">
        <v>226</v>
      </c>
      <c r="M78" s="213" t="s">
        <v>296</v>
      </c>
      <c r="N78" s="214" t="s">
        <v>307</v>
      </c>
      <c r="O78" s="214" t="s">
        <v>298</v>
      </c>
      <c r="P78" s="214" t="s">
        <v>318</v>
      </c>
      <c r="Q78" s="214">
        <v>1</v>
      </c>
      <c r="R78" s="214" t="s">
        <v>495</v>
      </c>
      <c r="S78" s="214" t="s">
        <v>310</v>
      </c>
      <c r="T78" s="214" t="s">
        <v>351</v>
      </c>
      <c r="U78" s="214" t="s">
        <v>351</v>
      </c>
      <c r="V78" s="214" t="s">
        <v>496</v>
      </c>
      <c r="W78" s="215">
        <v>0</v>
      </c>
      <c r="X78" s="216">
        <v>500</v>
      </c>
      <c r="Y78" s="217">
        <f t="shared" si="0"/>
        <v>500</v>
      </c>
      <c r="Z78" s="216" t="s">
        <v>302</v>
      </c>
      <c r="AA78" s="216">
        <v>0</v>
      </c>
      <c r="AB78" s="216">
        <v>0</v>
      </c>
      <c r="AC78" s="216"/>
      <c r="AD78" s="216"/>
      <c r="AE78" s="216"/>
      <c r="AF78" s="219">
        <f t="shared" si="6"/>
        <v>0</v>
      </c>
      <c r="AG78" s="216"/>
      <c r="AH78" s="216"/>
      <c r="AI78" s="188">
        <f t="shared" si="7"/>
        <v>0</v>
      </c>
      <c r="AJ78" s="216">
        <f t="shared" si="8"/>
        <v>0</v>
      </c>
      <c r="AK78" s="216">
        <f t="shared" si="9"/>
        <v>0</v>
      </c>
      <c r="AL78" s="188">
        <f t="shared" si="10"/>
        <v>0</v>
      </c>
      <c r="AM78" s="216"/>
      <c r="AN78" s="216"/>
      <c r="AO78" s="216"/>
      <c r="AP78" s="214" t="s">
        <v>357</v>
      </c>
      <c r="AQ78" s="225" t="s">
        <v>358</v>
      </c>
    </row>
    <row r="79" spans="1:43" ht="30.75" customHeight="1" x14ac:dyDescent="0.15">
      <c r="A79" s="227" t="s">
        <v>292</v>
      </c>
      <c r="B79" s="227" t="s">
        <v>293</v>
      </c>
      <c r="C79" s="227" t="s">
        <v>315</v>
      </c>
      <c r="D79" s="214" t="s">
        <v>497</v>
      </c>
      <c r="E79" s="214" t="s">
        <v>160</v>
      </c>
      <c r="F79" s="214"/>
      <c r="G79" s="214" t="s">
        <v>160</v>
      </c>
      <c r="H79" s="214"/>
      <c r="I79" s="214"/>
      <c r="J79" s="214"/>
      <c r="K79" s="214" t="s">
        <v>222</v>
      </c>
      <c r="L79" s="214"/>
      <c r="M79" s="213" t="s">
        <v>317</v>
      </c>
      <c r="N79" s="214" t="s">
        <v>307</v>
      </c>
      <c r="O79" s="214" t="s">
        <v>298</v>
      </c>
      <c r="P79" s="214" t="s">
        <v>330</v>
      </c>
      <c r="Q79" s="214">
        <v>5</v>
      </c>
      <c r="R79" s="214" t="s">
        <v>498</v>
      </c>
      <c r="S79" s="214" t="s">
        <v>310</v>
      </c>
      <c r="T79" s="214" t="s">
        <v>311</v>
      </c>
      <c r="U79" s="214" t="s">
        <v>312</v>
      </c>
      <c r="V79" s="214" t="s">
        <v>312</v>
      </c>
      <c r="W79" s="215">
        <v>2269</v>
      </c>
      <c r="X79" s="216">
        <v>592</v>
      </c>
      <c r="Y79" s="217">
        <f t="shared" si="0"/>
        <v>2861</v>
      </c>
      <c r="Z79" s="216" t="s">
        <v>302</v>
      </c>
      <c r="AA79" s="216">
        <v>0</v>
      </c>
      <c r="AB79" s="216">
        <v>0</v>
      </c>
      <c r="AC79" s="216"/>
      <c r="AD79" s="216"/>
      <c r="AE79" s="216"/>
      <c r="AF79" s="219">
        <f t="shared" si="6"/>
        <v>0</v>
      </c>
      <c r="AG79" s="216"/>
      <c r="AH79" s="216"/>
      <c r="AI79" s="188">
        <f t="shared" si="7"/>
        <v>0</v>
      </c>
      <c r="AJ79" s="216">
        <f t="shared" si="8"/>
        <v>0</v>
      </c>
      <c r="AK79" s="216">
        <f t="shared" si="9"/>
        <v>0</v>
      </c>
      <c r="AL79" s="188">
        <f t="shared" si="10"/>
        <v>0</v>
      </c>
      <c r="AM79" s="216"/>
      <c r="AN79" s="216"/>
      <c r="AO79" s="216"/>
      <c r="AP79" s="214" t="s">
        <v>321</v>
      </c>
      <c r="AQ79" s="225" t="s">
        <v>322</v>
      </c>
    </row>
    <row r="80" spans="1:43" ht="30.75" customHeight="1" x14ac:dyDescent="0.15">
      <c r="A80" s="227" t="s">
        <v>292</v>
      </c>
      <c r="B80" s="227" t="s">
        <v>293</v>
      </c>
      <c r="C80" s="227" t="s">
        <v>499</v>
      </c>
      <c r="D80" s="214" t="s">
        <v>500</v>
      </c>
      <c r="E80" s="214" t="s">
        <v>160</v>
      </c>
      <c r="F80" s="214"/>
      <c r="G80" s="214" t="s">
        <v>160</v>
      </c>
      <c r="H80" s="214"/>
      <c r="I80" s="214"/>
      <c r="J80" s="214"/>
      <c r="K80" s="214" t="s">
        <v>222</v>
      </c>
      <c r="L80" s="214"/>
      <c r="M80" s="213" t="s">
        <v>317</v>
      </c>
      <c r="N80" s="214" t="s">
        <v>307</v>
      </c>
      <c r="O80" s="214" t="s">
        <v>298</v>
      </c>
      <c r="P80" s="214" t="s">
        <v>318</v>
      </c>
      <c r="Q80" s="214">
        <v>6</v>
      </c>
      <c r="R80" s="214" t="s">
        <v>501</v>
      </c>
      <c r="S80" s="214" t="s">
        <v>310</v>
      </c>
      <c r="T80" s="214" t="s">
        <v>311</v>
      </c>
      <c r="U80" s="214" t="s">
        <v>312</v>
      </c>
      <c r="V80" s="214" t="s">
        <v>426</v>
      </c>
      <c r="W80" s="215">
        <v>938</v>
      </c>
      <c r="X80" s="216">
        <v>151</v>
      </c>
      <c r="Y80" s="217">
        <f t="shared" si="0"/>
        <v>1089</v>
      </c>
      <c r="Z80" s="216" t="s">
        <v>333</v>
      </c>
      <c r="AA80" s="216">
        <v>1</v>
      </c>
      <c r="AB80" s="216">
        <v>90</v>
      </c>
      <c r="AC80" s="216"/>
      <c r="AD80" s="216"/>
      <c r="AE80" s="216"/>
      <c r="AF80" s="219">
        <f t="shared" si="6"/>
        <v>0</v>
      </c>
      <c r="AG80" s="216"/>
      <c r="AH80" s="216"/>
      <c r="AI80" s="188">
        <f t="shared" si="7"/>
        <v>0</v>
      </c>
      <c r="AJ80" s="216">
        <f t="shared" si="8"/>
        <v>0</v>
      </c>
      <c r="AK80" s="216">
        <f t="shared" si="9"/>
        <v>0</v>
      </c>
      <c r="AL80" s="188">
        <f t="shared" si="10"/>
        <v>0</v>
      </c>
      <c r="AM80" s="216"/>
      <c r="AN80" s="216"/>
      <c r="AO80" s="216"/>
      <c r="AP80" s="214" t="s">
        <v>321</v>
      </c>
      <c r="AQ80" s="225" t="s">
        <v>322</v>
      </c>
    </row>
    <row r="81" spans="1:43" ht="30.75" customHeight="1" x14ac:dyDescent="0.15">
      <c r="A81" s="227" t="s">
        <v>292</v>
      </c>
      <c r="B81" s="227" t="s">
        <v>293</v>
      </c>
      <c r="C81" s="227" t="s">
        <v>359</v>
      </c>
      <c r="D81" s="214" t="s">
        <v>502</v>
      </c>
      <c r="E81" s="214" t="s">
        <v>160</v>
      </c>
      <c r="F81" s="214"/>
      <c r="G81" s="214" t="s">
        <v>160</v>
      </c>
      <c r="H81" s="214"/>
      <c r="I81" s="214"/>
      <c r="J81" s="214"/>
      <c r="K81" s="214" t="s">
        <v>222</v>
      </c>
      <c r="L81" s="214"/>
      <c r="M81" s="213" t="s">
        <v>317</v>
      </c>
      <c r="N81" s="214" t="s">
        <v>307</v>
      </c>
      <c r="O81" s="214" t="s">
        <v>298</v>
      </c>
      <c r="P81" s="214" t="s">
        <v>318</v>
      </c>
      <c r="Q81" s="214">
        <v>3</v>
      </c>
      <c r="R81" s="214" t="s">
        <v>327</v>
      </c>
      <c r="S81" s="214" t="s">
        <v>310</v>
      </c>
      <c r="T81" s="214" t="s">
        <v>311</v>
      </c>
      <c r="U81" s="214" t="s">
        <v>312</v>
      </c>
      <c r="V81" s="214" t="s">
        <v>312</v>
      </c>
      <c r="W81" s="215">
        <v>215</v>
      </c>
      <c r="X81" s="216">
        <v>101</v>
      </c>
      <c r="Y81" s="217">
        <f t="shared" si="0"/>
        <v>316</v>
      </c>
      <c r="Z81" s="216" t="s">
        <v>333</v>
      </c>
      <c r="AA81" s="216">
        <v>1</v>
      </c>
      <c r="AB81" s="216">
        <v>33</v>
      </c>
      <c r="AC81" s="216"/>
      <c r="AD81" s="216"/>
      <c r="AE81" s="216"/>
      <c r="AF81" s="219">
        <f t="shared" si="6"/>
        <v>0</v>
      </c>
      <c r="AG81" s="216"/>
      <c r="AH81" s="216"/>
      <c r="AI81" s="188">
        <f t="shared" si="7"/>
        <v>0</v>
      </c>
      <c r="AJ81" s="216">
        <f t="shared" si="8"/>
        <v>0</v>
      </c>
      <c r="AK81" s="216">
        <f t="shared" si="9"/>
        <v>0</v>
      </c>
      <c r="AL81" s="188">
        <f t="shared" si="10"/>
        <v>0</v>
      </c>
      <c r="AM81" s="216"/>
      <c r="AN81" s="216"/>
      <c r="AO81" s="216"/>
      <c r="AP81" s="214" t="s">
        <v>321</v>
      </c>
      <c r="AQ81" s="225" t="s">
        <v>322</v>
      </c>
    </row>
    <row r="82" spans="1:43" ht="30.75" customHeight="1" x14ac:dyDescent="0.15">
      <c r="A82" s="227" t="s">
        <v>292</v>
      </c>
      <c r="B82" s="227" t="s">
        <v>293</v>
      </c>
      <c r="C82" s="227" t="s">
        <v>503</v>
      </c>
      <c r="D82" s="214" t="s">
        <v>504</v>
      </c>
      <c r="E82" s="214" t="s">
        <v>160</v>
      </c>
      <c r="F82" s="214"/>
      <c r="G82" s="214" t="s">
        <v>160</v>
      </c>
      <c r="H82" s="214"/>
      <c r="I82" s="214"/>
      <c r="J82" s="214"/>
      <c r="K82" s="214" t="s">
        <v>222</v>
      </c>
      <c r="L82" s="214"/>
      <c r="M82" s="213" t="s">
        <v>317</v>
      </c>
      <c r="N82" s="214" t="s">
        <v>307</v>
      </c>
      <c r="O82" s="214" t="s">
        <v>298</v>
      </c>
      <c r="P82" s="214" t="s">
        <v>318</v>
      </c>
      <c r="Q82" s="214">
        <v>6</v>
      </c>
      <c r="R82" s="214" t="s">
        <v>505</v>
      </c>
      <c r="S82" s="214" t="s">
        <v>310</v>
      </c>
      <c r="T82" s="214" t="s">
        <v>311</v>
      </c>
      <c r="U82" s="214" t="s">
        <v>312</v>
      </c>
      <c r="V82" s="214" t="s">
        <v>312</v>
      </c>
      <c r="W82" s="215">
        <v>753</v>
      </c>
      <c r="X82" s="216">
        <v>170</v>
      </c>
      <c r="Y82" s="217">
        <f t="shared" si="0"/>
        <v>923</v>
      </c>
      <c r="Z82" s="216" t="s">
        <v>302</v>
      </c>
      <c r="AA82" s="216">
        <v>0</v>
      </c>
      <c r="AB82" s="216">
        <v>0</v>
      </c>
      <c r="AC82" s="216"/>
      <c r="AD82" s="216"/>
      <c r="AE82" s="216"/>
      <c r="AF82" s="219">
        <f t="shared" si="6"/>
        <v>0</v>
      </c>
      <c r="AG82" s="216"/>
      <c r="AH82" s="216"/>
      <c r="AI82" s="188">
        <f t="shared" si="7"/>
        <v>0</v>
      </c>
      <c r="AJ82" s="216">
        <f t="shared" si="8"/>
        <v>0</v>
      </c>
      <c r="AK82" s="216">
        <f t="shared" si="9"/>
        <v>0</v>
      </c>
      <c r="AL82" s="188">
        <f t="shared" si="10"/>
        <v>0</v>
      </c>
      <c r="AM82" s="216"/>
      <c r="AN82" s="216"/>
      <c r="AO82" s="216"/>
      <c r="AP82" s="214" t="s">
        <v>321</v>
      </c>
      <c r="AQ82" s="225" t="s">
        <v>322</v>
      </c>
    </row>
    <row r="83" spans="1:43" ht="30.75" customHeight="1" x14ac:dyDescent="0.15">
      <c r="A83" s="227" t="s">
        <v>292</v>
      </c>
      <c r="B83" s="227" t="s">
        <v>293</v>
      </c>
      <c r="C83" s="227" t="s">
        <v>438</v>
      </c>
      <c r="D83" s="214" t="s">
        <v>506</v>
      </c>
      <c r="E83" s="214" t="s">
        <v>160</v>
      </c>
      <c r="F83" s="214"/>
      <c r="G83" s="214" t="s">
        <v>160</v>
      </c>
      <c r="H83" s="214"/>
      <c r="I83" s="214"/>
      <c r="J83" s="214"/>
      <c r="K83" s="214" t="s">
        <v>222</v>
      </c>
      <c r="L83" s="214"/>
      <c r="M83" s="213" t="s">
        <v>317</v>
      </c>
      <c r="N83" s="214" t="s">
        <v>307</v>
      </c>
      <c r="O83" s="214" t="s">
        <v>298</v>
      </c>
      <c r="P83" s="214" t="s">
        <v>318</v>
      </c>
      <c r="Q83" s="214">
        <v>3</v>
      </c>
      <c r="R83" s="214" t="s">
        <v>331</v>
      </c>
      <c r="S83" s="214" t="s">
        <v>310</v>
      </c>
      <c r="T83" s="214" t="s">
        <v>311</v>
      </c>
      <c r="U83" s="214" t="s">
        <v>312</v>
      </c>
      <c r="V83" s="214" t="s">
        <v>507</v>
      </c>
      <c r="W83" s="215">
        <v>400</v>
      </c>
      <c r="X83" s="216">
        <v>43</v>
      </c>
      <c r="Y83" s="217">
        <f t="shared" si="0"/>
        <v>443</v>
      </c>
      <c r="Z83" s="216" t="s">
        <v>333</v>
      </c>
      <c r="AA83" s="216">
        <v>1</v>
      </c>
      <c r="AB83" s="216">
        <v>61</v>
      </c>
      <c r="AC83" s="216"/>
      <c r="AD83" s="216"/>
      <c r="AE83" s="216"/>
      <c r="AF83" s="219">
        <f t="shared" si="6"/>
        <v>0</v>
      </c>
      <c r="AG83" s="216"/>
      <c r="AH83" s="216"/>
      <c r="AI83" s="188">
        <f t="shared" si="7"/>
        <v>0</v>
      </c>
      <c r="AJ83" s="216">
        <f t="shared" si="8"/>
        <v>0</v>
      </c>
      <c r="AK83" s="216">
        <f t="shared" si="9"/>
        <v>0</v>
      </c>
      <c r="AL83" s="188">
        <f t="shared" si="10"/>
        <v>0</v>
      </c>
      <c r="AM83" s="216"/>
      <c r="AN83" s="216"/>
      <c r="AO83" s="216"/>
      <c r="AP83" s="214" t="s">
        <v>321</v>
      </c>
      <c r="AQ83" s="225" t="s">
        <v>322</v>
      </c>
    </row>
    <row r="84" spans="1:43" ht="30.75" customHeight="1" x14ac:dyDescent="0.15">
      <c r="A84" s="227" t="s">
        <v>292</v>
      </c>
      <c r="B84" s="227" t="s">
        <v>293</v>
      </c>
      <c r="C84" s="227" t="s">
        <v>374</v>
      </c>
      <c r="D84" s="214" t="s">
        <v>508</v>
      </c>
      <c r="E84" s="214" t="s">
        <v>207</v>
      </c>
      <c r="F84" s="214"/>
      <c r="G84" s="214"/>
      <c r="H84" s="214"/>
      <c r="I84" s="214"/>
      <c r="J84" s="214" t="s">
        <v>207</v>
      </c>
      <c r="K84" s="214" t="s">
        <v>222</v>
      </c>
      <c r="L84" s="214"/>
      <c r="M84" s="213" t="s">
        <v>296</v>
      </c>
      <c r="N84" s="214" t="s">
        <v>307</v>
      </c>
      <c r="O84" s="214" t="s">
        <v>325</v>
      </c>
      <c r="P84" s="214" t="s">
        <v>318</v>
      </c>
      <c r="Q84" s="214">
        <v>1</v>
      </c>
      <c r="R84" s="214" t="s">
        <v>327</v>
      </c>
      <c r="S84" s="214" t="s">
        <v>310</v>
      </c>
      <c r="T84" s="214" t="s">
        <v>311</v>
      </c>
      <c r="U84" s="214" t="s">
        <v>312</v>
      </c>
      <c r="V84" s="214" t="s">
        <v>312</v>
      </c>
      <c r="W84" s="215">
        <v>0</v>
      </c>
      <c r="X84" s="216">
        <v>80</v>
      </c>
      <c r="Y84" s="217">
        <f t="shared" si="0"/>
        <v>80</v>
      </c>
      <c r="Z84" s="216" t="s">
        <v>302</v>
      </c>
      <c r="AA84" s="216">
        <v>0</v>
      </c>
      <c r="AB84" s="216">
        <v>0</v>
      </c>
      <c r="AC84" s="216"/>
      <c r="AD84" s="216"/>
      <c r="AE84" s="216"/>
      <c r="AF84" s="219">
        <f t="shared" si="6"/>
        <v>0</v>
      </c>
      <c r="AG84" s="216"/>
      <c r="AH84" s="216"/>
      <c r="AI84" s="188">
        <f t="shared" si="7"/>
        <v>0</v>
      </c>
      <c r="AJ84" s="216">
        <f t="shared" si="8"/>
        <v>0</v>
      </c>
      <c r="AK84" s="216">
        <f t="shared" si="9"/>
        <v>0</v>
      </c>
      <c r="AL84" s="188">
        <f t="shared" si="10"/>
        <v>0</v>
      </c>
      <c r="AM84" s="216"/>
      <c r="AN84" s="216"/>
      <c r="AO84" s="216"/>
      <c r="AP84" s="214" t="s">
        <v>313</v>
      </c>
      <c r="AQ84" s="225" t="s">
        <v>314</v>
      </c>
    </row>
    <row r="85" spans="1:43" ht="30.75" customHeight="1" x14ac:dyDescent="0.15">
      <c r="A85" s="227" t="s">
        <v>292</v>
      </c>
      <c r="B85" s="227" t="s">
        <v>293</v>
      </c>
      <c r="C85" s="227" t="s">
        <v>509</v>
      </c>
      <c r="D85" s="214" t="s">
        <v>510</v>
      </c>
      <c r="E85" s="214" t="s">
        <v>160</v>
      </c>
      <c r="F85" s="214"/>
      <c r="G85" s="214" t="s">
        <v>160</v>
      </c>
      <c r="H85" s="214"/>
      <c r="I85" s="214"/>
      <c r="J85" s="214"/>
      <c r="K85" s="214" t="s">
        <v>222</v>
      </c>
      <c r="L85" s="214"/>
      <c r="M85" s="213" t="s">
        <v>317</v>
      </c>
      <c r="N85" s="214" t="s">
        <v>307</v>
      </c>
      <c r="O85" s="214" t="s">
        <v>298</v>
      </c>
      <c r="P85" s="214" t="s">
        <v>318</v>
      </c>
      <c r="Q85" s="214">
        <v>2</v>
      </c>
      <c r="R85" s="214" t="s">
        <v>327</v>
      </c>
      <c r="S85" s="214" t="s">
        <v>310</v>
      </c>
      <c r="T85" s="214" t="s">
        <v>311</v>
      </c>
      <c r="U85" s="214" t="s">
        <v>312</v>
      </c>
      <c r="V85" s="214" t="s">
        <v>312</v>
      </c>
      <c r="W85" s="215">
        <v>507</v>
      </c>
      <c r="X85" s="216">
        <v>67</v>
      </c>
      <c r="Y85" s="217">
        <f t="shared" si="0"/>
        <v>574</v>
      </c>
      <c r="Z85" s="216" t="s">
        <v>333</v>
      </c>
      <c r="AA85" s="216">
        <v>1</v>
      </c>
      <c r="AB85" s="216">
        <v>40</v>
      </c>
      <c r="AC85" s="216"/>
      <c r="AD85" s="216"/>
      <c r="AE85" s="216"/>
      <c r="AF85" s="219">
        <f t="shared" si="6"/>
        <v>0</v>
      </c>
      <c r="AG85" s="216"/>
      <c r="AH85" s="216"/>
      <c r="AI85" s="188">
        <f t="shared" si="7"/>
        <v>0</v>
      </c>
      <c r="AJ85" s="216">
        <f t="shared" si="8"/>
        <v>0</v>
      </c>
      <c r="AK85" s="216">
        <f t="shared" si="9"/>
        <v>0</v>
      </c>
      <c r="AL85" s="188">
        <f t="shared" si="10"/>
        <v>0</v>
      </c>
      <c r="AM85" s="216"/>
      <c r="AN85" s="216"/>
      <c r="AO85" s="216"/>
      <c r="AP85" s="214" t="s">
        <v>321</v>
      </c>
      <c r="AQ85" s="225" t="s">
        <v>322</v>
      </c>
    </row>
    <row r="86" spans="1:43" ht="30.75" customHeight="1" x14ac:dyDescent="0.15">
      <c r="A86" s="227" t="s">
        <v>292</v>
      </c>
      <c r="B86" s="227" t="s">
        <v>293</v>
      </c>
      <c r="C86" s="227" t="s">
        <v>511</v>
      </c>
      <c r="D86" s="214" t="s">
        <v>512</v>
      </c>
      <c r="E86" s="214" t="s">
        <v>160</v>
      </c>
      <c r="F86" s="214"/>
      <c r="G86" s="214" t="s">
        <v>160</v>
      </c>
      <c r="H86" s="214"/>
      <c r="I86" s="214"/>
      <c r="J86" s="214"/>
      <c r="K86" s="214" t="s">
        <v>222</v>
      </c>
      <c r="L86" s="214"/>
      <c r="M86" s="213" t="s">
        <v>317</v>
      </c>
      <c r="N86" s="214" t="s">
        <v>307</v>
      </c>
      <c r="O86" s="214" t="s">
        <v>298</v>
      </c>
      <c r="P86" s="214" t="s">
        <v>318</v>
      </c>
      <c r="Q86" s="214">
        <v>3</v>
      </c>
      <c r="R86" s="214" t="s">
        <v>327</v>
      </c>
      <c r="S86" s="214" t="s">
        <v>310</v>
      </c>
      <c r="T86" s="214" t="s">
        <v>311</v>
      </c>
      <c r="U86" s="214" t="s">
        <v>312</v>
      </c>
      <c r="V86" s="214" t="s">
        <v>312</v>
      </c>
      <c r="W86" s="215">
        <v>262</v>
      </c>
      <c r="X86" s="216">
        <v>175</v>
      </c>
      <c r="Y86" s="217">
        <f t="shared" si="0"/>
        <v>437</v>
      </c>
      <c r="Z86" s="216" t="s">
        <v>302</v>
      </c>
      <c r="AA86" s="216">
        <v>0</v>
      </c>
      <c r="AB86" s="216">
        <v>0</v>
      </c>
      <c r="AC86" s="216"/>
      <c r="AD86" s="216"/>
      <c r="AE86" s="216"/>
      <c r="AF86" s="219">
        <f t="shared" si="6"/>
        <v>0</v>
      </c>
      <c r="AG86" s="216"/>
      <c r="AH86" s="216"/>
      <c r="AI86" s="188">
        <f t="shared" si="7"/>
        <v>0</v>
      </c>
      <c r="AJ86" s="216">
        <f t="shared" si="8"/>
        <v>0</v>
      </c>
      <c r="AK86" s="216">
        <f t="shared" si="9"/>
        <v>0</v>
      </c>
      <c r="AL86" s="188">
        <f t="shared" si="10"/>
        <v>0</v>
      </c>
      <c r="AM86" s="216"/>
      <c r="AN86" s="216"/>
      <c r="AO86" s="216"/>
      <c r="AP86" s="214" t="s">
        <v>321</v>
      </c>
      <c r="AQ86" s="225" t="s">
        <v>322</v>
      </c>
    </row>
    <row r="87" spans="1:43" ht="30.75" customHeight="1" x14ac:dyDescent="0.15">
      <c r="A87" s="227" t="s">
        <v>292</v>
      </c>
      <c r="B87" s="227" t="s">
        <v>293</v>
      </c>
      <c r="C87" s="227" t="s">
        <v>434</v>
      </c>
      <c r="D87" s="214" t="s">
        <v>513</v>
      </c>
      <c r="E87" s="214" t="s">
        <v>151</v>
      </c>
      <c r="F87" s="212" t="s">
        <v>151</v>
      </c>
      <c r="G87" s="212"/>
      <c r="H87" s="212"/>
      <c r="I87" s="212"/>
      <c r="J87" s="212"/>
      <c r="K87" s="212"/>
      <c r="L87" s="212" t="s">
        <v>226</v>
      </c>
      <c r="M87" s="213" t="s">
        <v>296</v>
      </c>
      <c r="N87" s="214" t="s">
        <v>307</v>
      </c>
      <c r="O87" s="214" t="s">
        <v>298</v>
      </c>
      <c r="P87" s="214" t="s">
        <v>318</v>
      </c>
      <c r="Q87" s="214">
        <v>1</v>
      </c>
      <c r="R87" s="214" t="s">
        <v>464</v>
      </c>
      <c r="S87" s="214" t="s">
        <v>310</v>
      </c>
      <c r="T87" s="214" t="s">
        <v>351</v>
      </c>
      <c r="U87" s="214" t="s">
        <v>351</v>
      </c>
      <c r="V87" s="214" t="s">
        <v>351</v>
      </c>
      <c r="W87" s="215">
        <v>0</v>
      </c>
      <c r="X87" s="216">
        <v>800</v>
      </c>
      <c r="Y87" s="217">
        <f t="shared" si="0"/>
        <v>800</v>
      </c>
      <c r="Z87" s="216" t="s">
        <v>333</v>
      </c>
      <c r="AA87" s="216">
        <v>1</v>
      </c>
      <c r="AB87" s="216">
        <v>300</v>
      </c>
      <c r="AC87" s="216"/>
      <c r="AD87" s="216"/>
      <c r="AE87" s="216"/>
      <c r="AF87" s="219">
        <f t="shared" si="6"/>
        <v>0</v>
      </c>
      <c r="AG87" s="216"/>
      <c r="AH87" s="216"/>
      <c r="AI87" s="188">
        <f t="shared" si="7"/>
        <v>0</v>
      </c>
      <c r="AJ87" s="216">
        <f t="shared" si="8"/>
        <v>0</v>
      </c>
      <c r="AK87" s="216">
        <f t="shared" si="9"/>
        <v>0</v>
      </c>
      <c r="AL87" s="188">
        <f t="shared" si="10"/>
        <v>0</v>
      </c>
      <c r="AM87" s="216"/>
      <c r="AN87" s="216"/>
      <c r="AO87" s="216"/>
      <c r="AP87" s="214" t="s">
        <v>357</v>
      </c>
      <c r="AQ87" s="225" t="s">
        <v>358</v>
      </c>
    </row>
    <row r="88" spans="1:43" ht="30.75" customHeight="1" x14ac:dyDescent="0.15">
      <c r="A88" s="227" t="s">
        <v>292</v>
      </c>
      <c r="B88" s="227" t="s">
        <v>293</v>
      </c>
      <c r="C88" s="227" t="s">
        <v>448</v>
      </c>
      <c r="D88" s="214" t="s">
        <v>513</v>
      </c>
      <c r="E88" s="214" t="s">
        <v>151</v>
      </c>
      <c r="F88" s="212" t="s">
        <v>151</v>
      </c>
      <c r="G88" s="212"/>
      <c r="H88" s="212"/>
      <c r="I88" s="212"/>
      <c r="J88" s="212"/>
      <c r="K88" s="214" t="s">
        <v>222</v>
      </c>
      <c r="L88" s="212"/>
      <c r="M88" s="213" t="s">
        <v>296</v>
      </c>
      <c r="N88" s="214" t="s">
        <v>307</v>
      </c>
      <c r="O88" s="214" t="s">
        <v>298</v>
      </c>
      <c r="P88" s="214" t="s">
        <v>318</v>
      </c>
      <c r="Q88" s="214">
        <v>1</v>
      </c>
      <c r="R88" s="214" t="s">
        <v>514</v>
      </c>
      <c r="S88" s="214" t="s">
        <v>310</v>
      </c>
      <c r="T88" s="214" t="s">
        <v>311</v>
      </c>
      <c r="U88" s="214" t="s">
        <v>312</v>
      </c>
      <c r="V88" s="214" t="s">
        <v>515</v>
      </c>
      <c r="W88" s="215">
        <v>0</v>
      </c>
      <c r="X88" s="216">
        <v>180</v>
      </c>
      <c r="Y88" s="217">
        <f t="shared" si="0"/>
        <v>180</v>
      </c>
      <c r="Z88" s="216" t="s">
        <v>302</v>
      </c>
      <c r="AA88" s="216">
        <v>0</v>
      </c>
      <c r="AB88" s="216">
        <v>0</v>
      </c>
      <c r="AC88" s="216"/>
      <c r="AD88" s="216"/>
      <c r="AE88" s="216"/>
      <c r="AF88" s="219">
        <f t="shared" si="6"/>
        <v>0</v>
      </c>
      <c r="AG88" s="216"/>
      <c r="AH88" s="216"/>
      <c r="AI88" s="188">
        <f t="shared" si="7"/>
        <v>0</v>
      </c>
      <c r="AJ88" s="216">
        <f t="shared" si="8"/>
        <v>0</v>
      </c>
      <c r="AK88" s="216">
        <f t="shared" si="9"/>
        <v>0</v>
      </c>
      <c r="AL88" s="188">
        <f t="shared" si="10"/>
        <v>0</v>
      </c>
      <c r="AM88" s="216"/>
      <c r="AN88" s="216"/>
      <c r="AO88" s="216"/>
      <c r="AP88" s="214" t="s">
        <v>357</v>
      </c>
      <c r="AQ88" s="225" t="s">
        <v>358</v>
      </c>
    </row>
    <row r="89" spans="1:43" ht="30.75" customHeight="1" x14ac:dyDescent="0.15">
      <c r="A89" s="227" t="s">
        <v>292</v>
      </c>
      <c r="B89" s="227" t="s">
        <v>293</v>
      </c>
      <c r="C89" s="227" t="s">
        <v>466</v>
      </c>
      <c r="D89" s="214" t="s">
        <v>513</v>
      </c>
      <c r="E89" s="214" t="s">
        <v>151</v>
      </c>
      <c r="F89" s="212" t="s">
        <v>151</v>
      </c>
      <c r="G89" s="212"/>
      <c r="H89" s="212"/>
      <c r="I89" s="212"/>
      <c r="J89" s="212"/>
      <c r="K89" s="214" t="s">
        <v>222</v>
      </c>
      <c r="L89" s="212"/>
      <c r="M89" s="213" t="s">
        <v>296</v>
      </c>
      <c r="N89" s="214" t="s">
        <v>307</v>
      </c>
      <c r="O89" s="214" t="s">
        <v>298</v>
      </c>
      <c r="P89" s="214" t="s">
        <v>318</v>
      </c>
      <c r="Q89" s="214">
        <v>1</v>
      </c>
      <c r="R89" s="214" t="s">
        <v>516</v>
      </c>
      <c r="S89" s="214" t="s">
        <v>310</v>
      </c>
      <c r="T89" s="214" t="s">
        <v>311</v>
      </c>
      <c r="U89" s="214" t="s">
        <v>485</v>
      </c>
      <c r="V89" s="214" t="s">
        <v>300</v>
      </c>
      <c r="W89" s="215">
        <v>0</v>
      </c>
      <c r="X89" s="216">
        <v>650</v>
      </c>
      <c r="Y89" s="217">
        <f t="shared" si="0"/>
        <v>650</v>
      </c>
      <c r="Z89" s="216" t="s">
        <v>302</v>
      </c>
      <c r="AA89" s="216">
        <v>0</v>
      </c>
      <c r="AB89" s="216">
        <v>0</v>
      </c>
      <c r="AC89" s="216"/>
      <c r="AD89" s="216"/>
      <c r="AE89" s="216"/>
      <c r="AF89" s="219">
        <f t="shared" si="6"/>
        <v>0</v>
      </c>
      <c r="AG89" s="216"/>
      <c r="AH89" s="216"/>
      <c r="AI89" s="188">
        <f t="shared" si="7"/>
        <v>0</v>
      </c>
      <c r="AJ89" s="216">
        <f t="shared" si="8"/>
        <v>0</v>
      </c>
      <c r="AK89" s="216">
        <f t="shared" si="9"/>
        <v>0</v>
      </c>
      <c r="AL89" s="188">
        <f t="shared" si="10"/>
        <v>0</v>
      </c>
      <c r="AM89" s="216"/>
      <c r="AN89" s="216"/>
      <c r="AO89" s="216"/>
      <c r="AP89" s="214" t="s">
        <v>357</v>
      </c>
      <c r="AQ89" s="225" t="s">
        <v>358</v>
      </c>
    </row>
    <row r="90" spans="1:43" ht="30.75" customHeight="1" x14ac:dyDescent="0.15">
      <c r="A90" s="227" t="s">
        <v>292</v>
      </c>
      <c r="B90" s="227" t="s">
        <v>293</v>
      </c>
      <c r="C90" s="227" t="s">
        <v>517</v>
      </c>
      <c r="D90" s="214" t="s">
        <v>513</v>
      </c>
      <c r="E90" s="214" t="s">
        <v>151</v>
      </c>
      <c r="F90" s="212" t="s">
        <v>151</v>
      </c>
      <c r="G90" s="212"/>
      <c r="H90" s="212"/>
      <c r="I90" s="212"/>
      <c r="J90" s="212"/>
      <c r="K90" s="212"/>
      <c r="L90" s="212" t="s">
        <v>226</v>
      </c>
      <c r="M90" s="213" t="s">
        <v>296</v>
      </c>
      <c r="N90" s="214" t="s">
        <v>307</v>
      </c>
      <c r="O90" s="214" t="s">
        <v>298</v>
      </c>
      <c r="P90" s="214" t="s">
        <v>318</v>
      </c>
      <c r="Q90" s="214">
        <v>1</v>
      </c>
      <c r="R90" s="214" t="s">
        <v>518</v>
      </c>
      <c r="S90" s="214" t="s">
        <v>310</v>
      </c>
      <c r="T90" s="214" t="s">
        <v>519</v>
      </c>
      <c r="U90" s="214" t="s">
        <v>519</v>
      </c>
      <c r="V90" s="214" t="s">
        <v>520</v>
      </c>
      <c r="W90" s="215">
        <v>0</v>
      </c>
      <c r="X90" s="216">
        <v>200</v>
      </c>
      <c r="Y90" s="217">
        <f t="shared" si="0"/>
        <v>200</v>
      </c>
      <c r="Z90" s="216" t="s">
        <v>302</v>
      </c>
      <c r="AA90" s="216">
        <v>0</v>
      </c>
      <c r="AB90" s="216">
        <v>0</v>
      </c>
      <c r="AC90" s="216"/>
      <c r="AD90" s="216"/>
      <c r="AE90" s="216"/>
      <c r="AF90" s="219">
        <f t="shared" si="6"/>
        <v>0</v>
      </c>
      <c r="AG90" s="216"/>
      <c r="AH90" s="216"/>
      <c r="AI90" s="188">
        <f t="shared" si="7"/>
        <v>0</v>
      </c>
      <c r="AJ90" s="216">
        <f t="shared" si="8"/>
        <v>0</v>
      </c>
      <c r="AK90" s="216">
        <f t="shared" si="9"/>
        <v>0</v>
      </c>
      <c r="AL90" s="188">
        <f t="shared" si="10"/>
        <v>0</v>
      </c>
      <c r="AM90" s="216"/>
      <c r="AN90" s="216"/>
      <c r="AO90" s="216"/>
      <c r="AP90" s="214" t="s">
        <v>357</v>
      </c>
      <c r="AQ90" s="225" t="s">
        <v>358</v>
      </c>
    </row>
    <row r="91" spans="1:43" ht="30.75" customHeight="1" x14ac:dyDescent="0.15">
      <c r="A91" s="227" t="s">
        <v>292</v>
      </c>
      <c r="B91" s="227" t="s">
        <v>293</v>
      </c>
      <c r="C91" s="227" t="s">
        <v>483</v>
      </c>
      <c r="D91" s="214" t="s">
        <v>513</v>
      </c>
      <c r="E91" s="214" t="s">
        <v>151</v>
      </c>
      <c r="F91" s="212" t="s">
        <v>151</v>
      </c>
      <c r="G91" s="212"/>
      <c r="H91" s="212"/>
      <c r="I91" s="212"/>
      <c r="J91" s="212"/>
      <c r="K91" s="214" t="s">
        <v>222</v>
      </c>
      <c r="L91" s="212"/>
      <c r="M91" s="213" t="s">
        <v>296</v>
      </c>
      <c r="N91" s="214" t="s">
        <v>307</v>
      </c>
      <c r="O91" s="214" t="s">
        <v>298</v>
      </c>
      <c r="P91" s="214" t="s">
        <v>318</v>
      </c>
      <c r="Q91" s="214">
        <v>1</v>
      </c>
      <c r="R91" s="214" t="s">
        <v>521</v>
      </c>
      <c r="S91" s="214" t="s">
        <v>310</v>
      </c>
      <c r="T91" s="214" t="s">
        <v>311</v>
      </c>
      <c r="U91" s="214" t="s">
        <v>312</v>
      </c>
      <c r="V91" s="214" t="s">
        <v>522</v>
      </c>
      <c r="W91" s="215">
        <v>0</v>
      </c>
      <c r="X91" s="216">
        <v>200</v>
      </c>
      <c r="Y91" s="217">
        <f t="shared" si="0"/>
        <v>200</v>
      </c>
      <c r="Z91" s="216" t="s">
        <v>302</v>
      </c>
      <c r="AA91" s="216">
        <v>0</v>
      </c>
      <c r="AB91" s="216">
        <v>0</v>
      </c>
      <c r="AC91" s="216"/>
      <c r="AD91" s="216"/>
      <c r="AE91" s="216"/>
      <c r="AF91" s="219">
        <f t="shared" si="6"/>
        <v>0</v>
      </c>
      <c r="AG91" s="216"/>
      <c r="AH91" s="216"/>
      <c r="AI91" s="188">
        <f t="shared" si="7"/>
        <v>0</v>
      </c>
      <c r="AJ91" s="216">
        <f t="shared" si="8"/>
        <v>0</v>
      </c>
      <c r="AK91" s="216">
        <f t="shared" si="9"/>
        <v>0</v>
      </c>
      <c r="AL91" s="188">
        <f t="shared" si="10"/>
        <v>0</v>
      </c>
      <c r="AM91" s="216"/>
      <c r="AN91" s="216"/>
      <c r="AO91" s="216"/>
      <c r="AP91" s="214" t="s">
        <v>357</v>
      </c>
      <c r="AQ91" s="225" t="s">
        <v>358</v>
      </c>
    </row>
    <row r="92" spans="1:43" ht="30.75" customHeight="1" x14ac:dyDescent="0.15">
      <c r="A92" s="227" t="s">
        <v>292</v>
      </c>
      <c r="B92" s="227" t="s">
        <v>293</v>
      </c>
      <c r="C92" s="227" t="s">
        <v>434</v>
      </c>
      <c r="D92" s="214" t="s">
        <v>523</v>
      </c>
      <c r="E92" s="214" t="s">
        <v>207</v>
      </c>
      <c r="F92" s="214"/>
      <c r="G92" s="214"/>
      <c r="H92" s="214"/>
      <c r="I92" s="214"/>
      <c r="J92" s="214" t="s">
        <v>207</v>
      </c>
      <c r="K92" s="214"/>
      <c r="L92" s="214"/>
      <c r="M92" s="213" t="s">
        <v>296</v>
      </c>
      <c r="N92" s="214" t="s">
        <v>297</v>
      </c>
      <c r="O92" s="214" t="s">
        <v>424</v>
      </c>
      <c r="P92" s="214" t="s">
        <v>330</v>
      </c>
      <c r="Q92" s="214">
        <v>1</v>
      </c>
      <c r="R92" s="214"/>
      <c r="S92" s="214"/>
      <c r="T92" s="214"/>
      <c r="U92" s="214"/>
      <c r="V92" s="214"/>
      <c r="W92" s="215"/>
      <c r="X92" s="216"/>
      <c r="Y92" s="217">
        <f t="shared" si="0"/>
        <v>0</v>
      </c>
      <c r="Z92" s="216"/>
      <c r="AA92" s="216"/>
      <c r="AB92" s="216"/>
      <c r="AC92" s="216" t="s">
        <v>524</v>
      </c>
      <c r="AD92" s="216">
        <v>0</v>
      </c>
      <c r="AE92" s="216">
        <v>30</v>
      </c>
      <c r="AF92" s="219">
        <f t="shared" si="6"/>
        <v>30</v>
      </c>
      <c r="AG92" s="216">
        <v>0</v>
      </c>
      <c r="AH92" s="216">
        <v>0</v>
      </c>
      <c r="AI92" s="188">
        <f t="shared" si="7"/>
        <v>0</v>
      </c>
      <c r="AJ92" s="216">
        <f t="shared" si="8"/>
        <v>0</v>
      </c>
      <c r="AK92" s="216">
        <f t="shared" si="9"/>
        <v>30</v>
      </c>
      <c r="AL92" s="188">
        <f t="shared" si="10"/>
        <v>30</v>
      </c>
      <c r="AM92" s="216" t="s">
        <v>302</v>
      </c>
      <c r="AN92" s="216">
        <v>0</v>
      </c>
      <c r="AO92" s="216">
        <v>0</v>
      </c>
      <c r="AP92" s="214" t="s">
        <v>303</v>
      </c>
      <c r="AQ92" s="225" t="s">
        <v>304</v>
      </c>
    </row>
    <row r="93" spans="1:43" ht="30.75" customHeight="1" x14ac:dyDescent="0.15">
      <c r="A93" s="227" t="s">
        <v>292</v>
      </c>
      <c r="B93" s="227" t="s">
        <v>293</v>
      </c>
      <c r="C93" s="227" t="s">
        <v>525</v>
      </c>
      <c r="D93" s="214" t="s">
        <v>526</v>
      </c>
      <c r="E93" s="214" t="s">
        <v>160</v>
      </c>
      <c r="F93" s="214"/>
      <c r="G93" s="214" t="s">
        <v>160</v>
      </c>
      <c r="H93" s="214"/>
      <c r="I93" s="214"/>
      <c r="J93" s="214"/>
      <c r="K93" s="214" t="s">
        <v>222</v>
      </c>
      <c r="L93" s="214"/>
      <c r="M93" s="213" t="s">
        <v>317</v>
      </c>
      <c r="N93" s="214" t="s">
        <v>307</v>
      </c>
      <c r="O93" s="214" t="s">
        <v>298</v>
      </c>
      <c r="P93" s="214" t="s">
        <v>318</v>
      </c>
      <c r="Q93" s="214">
        <v>5</v>
      </c>
      <c r="R93" s="214" t="s">
        <v>501</v>
      </c>
      <c r="S93" s="214" t="s">
        <v>310</v>
      </c>
      <c r="T93" s="214" t="s">
        <v>311</v>
      </c>
      <c r="U93" s="214" t="s">
        <v>312</v>
      </c>
      <c r="V93" s="214" t="s">
        <v>426</v>
      </c>
      <c r="W93" s="215">
        <v>545</v>
      </c>
      <c r="X93" s="216">
        <v>174</v>
      </c>
      <c r="Y93" s="217">
        <f t="shared" si="0"/>
        <v>719</v>
      </c>
      <c r="Z93" s="216" t="s">
        <v>333</v>
      </c>
      <c r="AA93" s="216">
        <v>1</v>
      </c>
      <c r="AB93" s="216">
        <v>65</v>
      </c>
      <c r="AC93" s="216"/>
      <c r="AD93" s="216"/>
      <c r="AE93" s="216"/>
      <c r="AF93" s="219">
        <f t="shared" si="6"/>
        <v>0</v>
      </c>
      <c r="AG93" s="216"/>
      <c r="AH93" s="216"/>
      <c r="AI93" s="188">
        <f t="shared" si="7"/>
        <v>0</v>
      </c>
      <c r="AJ93" s="216">
        <f t="shared" si="8"/>
        <v>0</v>
      </c>
      <c r="AK93" s="216">
        <f t="shared" si="9"/>
        <v>0</v>
      </c>
      <c r="AL93" s="188">
        <f t="shared" si="10"/>
        <v>0</v>
      </c>
      <c r="AM93" s="216"/>
      <c r="AN93" s="216"/>
      <c r="AO93" s="216"/>
      <c r="AP93" s="214" t="s">
        <v>321</v>
      </c>
      <c r="AQ93" s="225" t="s">
        <v>322</v>
      </c>
    </row>
    <row r="94" spans="1:43" ht="30.75" customHeight="1" x14ac:dyDescent="0.15">
      <c r="A94" s="227" t="s">
        <v>292</v>
      </c>
      <c r="B94" s="227" t="s">
        <v>293</v>
      </c>
      <c r="C94" s="227" t="s">
        <v>474</v>
      </c>
      <c r="D94" s="214" t="s">
        <v>527</v>
      </c>
      <c r="E94" s="214" t="s">
        <v>160</v>
      </c>
      <c r="F94" s="214"/>
      <c r="G94" s="214" t="s">
        <v>160</v>
      </c>
      <c r="H94" s="214"/>
      <c r="I94" s="214"/>
      <c r="J94" s="214"/>
      <c r="K94" s="214" t="s">
        <v>222</v>
      </c>
      <c r="L94" s="214"/>
      <c r="M94" s="213" t="s">
        <v>317</v>
      </c>
      <c r="N94" s="214" t="s">
        <v>307</v>
      </c>
      <c r="O94" s="214" t="s">
        <v>298</v>
      </c>
      <c r="P94" s="214" t="s">
        <v>318</v>
      </c>
      <c r="Q94" s="214">
        <v>3</v>
      </c>
      <c r="R94" s="214" t="s">
        <v>331</v>
      </c>
      <c r="S94" s="214" t="s">
        <v>310</v>
      </c>
      <c r="T94" s="214" t="s">
        <v>311</v>
      </c>
      <c r="U94" s="214" t="s">
        <v>312</v>
      </c>
      <c r="V94" s="214" t="s">
        <v>507</v>
      </c>
      <c r="W94" s="215">
        <v>77</v>
      </c>
      <c r="X94" s="216">
        <v>118</v>
      </c>
      <c r="Y94" s="217">
        <f t="shared" si="0"/>
        <v>195</v>
      </c>
      <c r="Z94" s="216" t="s">
        <v>333</v>
      </c>
      <c r="AA94" s="216">
        <v>1</v>
      </c>
      <c r="AB94" s="216">
        <v>15</v>
      </c>
      <c r="AC94" s="216"/>
      <c r="AD94" s="216"/>
      <c r="AE94" s="216"/>
      <c r="AF94" s="219">
        <f t="shared" si="6"/>
        <v>0</v>
      </c>
      <c r="AG94" s="216"/>
      <c r="AH94" s="216"/>
      <c r="AI94" s="188">
        <f t="shared" si="7"/>
        <v>0</v>
      </c>
      <c r="AJ94" s="216">
        <f t="shared" si="8"/>
        <v>0</v>
      </c>
      <c r="AK94" s="216">
        <f t="shared" si="9"/>
        <v>0</v>
      </c>
      <c r="AL94" s="188">
        <f t="shared" si="10"/>
        <v>0</v>
      </c>
      <c r="AM94" s="216"/>
      <c r="AN94" s="216"/>
      <c r="AO94" s="216"/>
      <c r="AP94" s="214" t="s">
        <v>321</v>
      </c>
      <c r="AQ94" s="225" t="s">
        <v>322</v>
      </c>
    </row>
    <row r="95" spans="1:43" ht="30.75" customHeight="1" x14ac:dyDescent="0.15">
      <c r="A95" s="227" t="s">
        <v>292</v>
      </c>
      <c r="B95" s="227" t="s">
        <v>293</v>
      </c>
      <c r="C95" s="227" t="s">
        <v>528</v>
      </c>
      <c r="D95" s="214" t="s">
        <v>529</v>
      </c>
      <c r="E95" s="214" t="s">
        <v>151</v>
      </c>
      <c r="F95" s="212" t="s">
        <v>151</v>
      </c>
      <c r="G95" s="212"/>
      <c r="H95" s="212"/>
      <c r="I95" s="212"/>
      <c r="J95" s="212"/>
      <c r="K95" s="214" t="s">
        <v>222</v>
      </c>
      <c r="L95" s="212"/>
      <c r="M95" s="213" t="s">
        <v>296</v>
      </c>
      <c r="N95" s="214" t="s">
        <v>307</v>
      </c>
      <c r="O95" s="214" t="s">
        <v>530</v>
      </c>
      <c r="P95" s="214" t="s">
        <v>531</v>
      </c>
      <c r="Q95" s="214">
        <v>7</v>
      </c>
      <c r="R95" s="214" t="s">
        <v>309</v>
      </c>
      <c r="S95" s="214" t="s">
        <v>310</v>
      </c>
      <c r="T95" s="214" t="s">
        <v>311</v>
      </c>
      <c r="U95" s="214" t="s">
        <v>312</v>
      </c>
      <c r="V95" s="214" t="s">
        <v>312</v>
      </c>
      <c r="W95" s="215">
        <v>0</v>
      </c>
      <c r="X95" s="216">
        <f>50*7</f>
        <v>350</v>
      </c>
      <c r="Y95" s="217">
        <f t="shared" si="0"/>
        <v>350</v>
      </c>
      <c r="Z95" s="216" t="s">
        <v>302</v>
      </c>
      <c r="AA95" s="216">
        <v>0</v>
      </c>
      <c r="AB95" s="216">
        <v>0</v>
      </c>
      <c r="AC95" s="216"/>
      <c r="AD95" s="216"/>
      <c r="AE95" s="216"/>
      <c r="AF95" s="219">
        <f t="shared" si="6"/>
        <v>0</v>
      </c>
      <c r="AG95" s="216"/>
      <c r="AH95" s="216"/>
      <c r="AI95" s="188">
        <f t="shared" si="7"/>
        <v>0</v>
      </c>
      <c r="AJ95" s="216">
        <f t="shared" si="8"/>
        <v>0</v>
      </c>
      <c r="AK95" s="216">
        <f t="shared" si="9"/>
        <v>0</v>
      </c>
      <c r="AL95" s="188">
        <f t="shared" si="10"/>
        <v>0</v>
      </c>
      <c r="AM95" s="216"/>
      <c r="AN95" s="216"/>
      <c r="AO95" s="216"/>
      <c r="AP95" s="214"/>
      <c r="AQ95" s="225"/>
    </row>
    <row r="96" spans="1:43" ht="30.75" customHeight="1" x14ac:dyDescent="0.15">
      <c r="A96" s="227" t="s">
        <v>292</v>
      </c>
      <c r="B96" s="227" t="s">
        <v>293</v>
      </c>
      <c r="C96" s="227" t="s">
        <v>465</v>
      </c>
      <c r="D96" s="214" t="s">
        <v>532</v>
      </c>
      <c r="E96" s="214" t="s">
        <v>151</v>
      </c>
      <c r="F96" s="212" t="s">
        <v>151</v>
      </c>
      <c r="G96" s="212"/>
      <c r="H96" s="212"/>
      <c r="I96" s="212"/>
      <c r="J96" s="212"/>
      <c r="K96" s="214" t="s">
        <v>222</v>
      </c>
      <c r="L96" s="212"/>
      <c r="M96" s="213" t="s">
        <v>296</v>
      </c>
      <c r="N96" s="214" t="s">
        <v>307</v>
      </c>
      <c r="O96" s="214" t="s">
        <v>298</v>
      </c>
      <c r="P96" s="214" t="s">
        <v>318</v>
      </c>
      <c r="Q96" s="214">
        <v>4</v>
      </c>
      <c r="R96" s="214" t="s">
        <v>309</v>
      </c>
      <c r="S96" s="214" t="s">
        <v>310</v>
      </c>
      <c r="T96" s="214" t="s">
        <v>311</v>
      </c>
      <c r="U96" s="214" t="s">
        <v>312</v>
      </c>
      <c r="V96" s="214" t="s">
        <v>312</v>
      </c>
      <c r="W96" s="215">
        <v>0</v>
      </c>
      <c r="X96" s="216">
        <f>50*4</f>
        <v>200</v>
      </c>
      <c r="Y96" s="217">
        <f t="shared" si="0"/>
        <v>200</v>
      </c>
      <c r="Z96" s="216" t="s">
        <v>302</v>
      </c>
      <c r="AA96" s="216">
        <v>0</v>
      </c>
      <c r="AB96" s="216">
        <v>0</v>
      </c>
      <c r="AC96" s="216"/>
      <c r="AD96" s="216"/>
      <c r="AE96" s="216"/>
      <c r="AF96" s="219">
        <f t="shared" si="6"/>
        <v>0</v>
      </c>
      <c r="AG96" s="216"/>
      <c r="AH96" s="216"/>
      <c r="AI96" s="188">
        <f t="shared" si="7"/>
        <v>0</v>
      </c>
      <c r="AJ96" s="216">
        <f t="shared" si="8"/>
        <v>0</v>
      </c>
      <c r="AK96" s="216">
        <f t="shared" si="9"/>
        <v>0</v>
      </c>
      <c r="AL96" s="188">
        <f t="shared" si="10"/>
        <v>0</v>
      </c>
      <c r="AM96" s="216"/>
      <c r="AN96" s="216"/>
      <c r="AO96" s="216"/>
      <c r="AP96" s="214"/>
      <c r="AQ96" s="225"/>
    </row>
    <row r="97" spans="1:43" ht="30.75" customHeight="1" x14ac:dyDescent="0.15">
      <c r="A97" s="227" t="s">
        <v>292</v>
      </c>
      <c r="B97" s="227" t="s">
        <v>293</v>
      </c>
      <c r="C97" s="227" t="s">
        <v>533</v>
      </c>
      <c r="D97" s="214" t="s">
        <v>534</v>
      </c>
      <c r="E97" s="214" t="s">
        <v>151</v>
      </c>
      <c r="F97" s="212" t="s">
        <v>151</v>
      </c>
      <c r="G97" s="212"/>
      <c r="H97" s="212"/>
      <c r="I97" s="212"/>
      <c r="J97" s="212"/>
      <c r="K97" s="214" t="s">
        <v>222</v>
      </c>
      <c r="L97" s="212"/>
      <c r="M97" s="213" t="s">
        <v>296</v>
      </c>
      <c r="N97" s="214" t="s">
        <v>307</v>
      </c>
      <c r="O97" s="214" t="s">
        <v>298</v>
      </c>
      <c r="P97" s="214" t="s">
        <v>299</v>
      </c>
      <c r="Q97" s="214">
        <v>1</v>
      </c>
      <c r="R97" s="214" t="s">
        <v>309</v>
      </c>
      <c r="S97" s="214" t="s">
        <v>310</v>
      </c>
      <c r="T97" s="214" t="s">
        <v>311</v>
      </c>
      <c r="U97" s="214" t="s">
        <v>312</v>
      </c>
      <c r="V97" s="214" t="s">
        <v>312</v>
      </c>
      <c r="W97" s="215">
        <v>0</v>
      </c>
      <c r="X97" s="216">
        <v>50</v>
      </c>
      <c r="Y97" s="217">
        <f t="shared" si="0"/>
        <v>50</v>
      </c>
      <c r="Z97" s="216" t="s">
        <v>302</v>
      </c>
      <c r="AA97" s="216">
        <v>0</v>
      </c>
      <c r="AB97" s="216">
        <v>0</v>
      </c>
      <c r="AC97" s="216"/>
      <c r="AD97" s="216"/>
      <c r="AE97" s="216"/>
      <c r="AF97" s="219">
        <f t="shared" si="6"/>
        <v>0</v>
      </c>
      <c r="AG97" s="216"/>
      <c r="AH97" s="216"/>
      <c r="AI97" s="188">
        <f t="shared" si="7"/>
        <v>0</v>
      </c>
      <c r="AJ97" s="216">
        <f t="shared" si="8"/>
        <v>0</v>
      </c>
      <c r="AK97" s="216">
        <f t="shared" si="9"/>
        <v>0</v>
      </c>
      <c r="AL97" s="188">
        <f t="shared" si="10"/>
        <v>0</v>
      </c>
      <c r="AM97" s="216"/>
      <c r="AN97" s="216"/>
      <c r="AO97" s="216"/>
      <c r="AP97" s="214"/>
      <c r="AQ97" s="225"/>
    </row>
    <row r="98" spans="1:43" ht="30.75" customHeight="1" x14ac:dyDescent="0.15">
      <c r="A98" s="227" t="s">
        <v>292</v>
      </c>
      <c r="B98" s="227" t="s">
        <v>293</v>
      </c>
      <c r="C98" s="227" t="s">
        <v>394</v>
      </c>
      <c r="D98" s="214" t="s">
        <v>535</v>
      </c>
      <c r="E98" s="214" t="s">
        <v>151</v>
      </c>
      <c r="F98" s="212" t="s">
        <v>151</v>
      </c>
      <c r="G98" s="212"/>
      <c r="H98" s="212"/>
      <c r="I98" s="212"/>
      <c r="J98" s="212"/>
      <c r="K98" s="214" t="s">
        <v>222</v>
      </c>
      <c r="L98" s="212"/>
      <c r="M98" s="213" t="s">
        <v>296</v>
      </c>
      <c r="N98" s="214" t="s">
        <v>307</v>
      </c>
      <c r="O98" s="214" t="s">
        <v>298</v>
      </c>
      <c r="P98" s="214" t="s">
        <v>299</v>
      </c>
      <c r="Q98" s="214">
        <v>1</v>
      </c>
      <c r="R98" s="214" t="s">
        <v>344</v>
      </c>
      <c r="S98" s="214" t="s">
        <v>310</v>
      </c>
      <c r="T98" s="214" t="s">
        <v>311</v>
      </c>
      <c r="U98" s="214" t="s">
        <v>312</v>
      </c>
      <c r="V98" s="214" t="s">
        <v>345</v>
      </c>
      <c r="W98" s="221"/>
      <c r="X98" s="222"/>
      <c r="Y98" s="221">
        <f t="shared" si="0"/>
        <v>0</v>
      </c>
      <c r="Z98" s="216" t="s">
        <v>302</v>
      </c>
      <c r="AA98" s="216">
        <v>0</v>
      </c>
      <c r="AB98" s="216">
        <v>0</v>
      </c>
      <c r="AC98" s="216"/>
      <c r="AD98" s="216"/>
      <c r="AE98" s="216"/>
      <c r="AF98" s="219">
        <f t="shared" si="6"/>
        <v>0</v>
      </c>
      <c r="AG98" s="216"/>
      <c r="AH98" s="216"/>
      <c r="AI98" s="188">
        <f t="shared" si="7"/>
        <v>0</v>
      </c>
      <c r="AJ98" s="216">
        <f t="shared" si="8"/>
        <v>0</v>
      </c>
      <c r="AK98" s="216">
        <f t="shared" si="9"/>
        <v>0</v>
      </c>
      <c r="AL98" s="188">
        <f t="shared" si="10"/>
        <v>0</v>
      </c>
      <c r="AM98" s="216"/>
      <c r="AN98" s="216"/>
      <c r="AO98" s="216"/>
      <c r="AP98" s="214"/>
      <c r="AQ98" s="225"/>
    </row>
    <row r="99" spans="1:43" ht="30.75" customHeight="1" x14ac:dyDescent="0.15">
      <c r="A99" s="227" t="s">
        <v>292</v>
      </c>
      <c r="B99" s="227" t="s">
        <v>293</v>
      </c>
      <c r="C99" s="227" t="s">
        <v>431</v>
      </c>
      <c r="D99" s="214" t="s">
        <v>536</v>
      </c>
      <c r="E99" s="214" t="s">
        <v>151</v>
      </c>
      <c r="F99" s="212" t="s">
        <v>151</v>
      </c>
      <c r="G99" s="212"/>
      <c r="H99" s="212"/>
      <c r="I99" s="212"/>
      <c r="J99" s="212"/>
      <c r="K99" s="214" t="s">
        <v>222</v>
      </c>
      <c r="L99" s="212"/>
      <c r="M99" s="213" t="s">
        <v>296</v>
      </c>
      <c r="N99" s="214" t="s">
        <v>307</v>
      </c>
      <c r="O99" s="214" t="s">
        <v>298</v>
      </c>
      <c r="P99" s="214" t="s">
        <v>299</v>
      </c>
      <c r="Q99" s="214">
        <v>1</v>
      </c>
      <c r="R99" s="214" t="s">
        <v>344</v>
      </c>
      <c r="S99" s="214" t="s">
        <v>310</v>
      </c>
      <c r="T99" s="214" t="s">
        <v>311</v>
      </c>
      <c r="U99" s="214" t="s">
        <v>312</v>
      </c>
      <c r="V99" s="214" t="s">
        <v>345</v>
      </c>
      <c r="W99" s="221"/>
      <c r="X99" s="222"/>
      <c r="Y99" s="221">
        <f t="shared" si="0"/>
        <v>0</v>
      </c>
      <c r="Z99" s="216" t="s">
        <v>302</v>
      </c>
      <c r="AA99" s="216">
        <v>0</v>
      </c>
      <c r="AB99" s="216">
        <v>0</v>
      </c>
      <c r="AC99" s="216"/>
      <c r="AD99" s="216"/>
      <c r="AE99" s="216"/>
      <c r="AF99" s="219">
        <f t="shared" si="6"/>
        <v>0</v>
      </c>
      <c r="AG99" s="216"/>
      <c r="AH99" s="216"/>
      <c r="AI99" s="188">
        <f t="shared" si="7"/>
        <v>0</v>
      </c>
      <c r="AJ99" s="216">
        <f t="shared" si="8"/>
        <v>0</v>
      </c>
      <c r="AK99" s="216">
        <f t="shared" si="9"/>
        <v>0</v>
      </c>
      <c r="AL99" s="188">
        <f t="shared" si="10"/>
        <v>0</v>
      </c>
      <c r="AM99" s="216"/>
      <c r="AN99" s="216"/>
      <c r="AO99" s="216"/>
      <c r="AP99" s="214"/>
      <c r="AQ99" s="225"/>
    </row>
    <row r="100" spans="1:43" ht="30.75" customHeight="1" x14ac:dyDescent="0.15">
      <c r="A100" s="227" t="s">
        <v>292</v>
      </c>
      <c r="B100" s="227" t="s">
        <v>293</v>
      </c>
      <c r="C100" s="227" t="s">
        <v>537</v>
      </c>
      <c r="D100" s="214" t="s">
        <v>538</v>
      </c>
      <c r="E100" s="214" t="s">
        <v>151</v>
      </c>
      <c r="F100" s="212" t="s">
        <v>151</v>
      </c>
      <c r="G100" s="212"/>
      <c r="H100" s="212"/>
      <c r="I100" s="212"/>
      <c r="J100" s="212"/>
      <c r="K100" s="214" t="s">
        <v>222</v>
      </c>
      <c r="L100" s="212"/>
      <c r="M100" s="213" t="s">
        <v>296</v>
      </c>
      <c r="N100" s="214" t="s">
        <v>307</v>
      </c>
      <c r="O100" s="214" t="s">
        <v>298</v>
      </c>
      <c r="P100" s="214" t="s">
        <v>318</v>
      </c>
      <c r="Q100" s="214">
        <v>5</v>
      </c>
      <c r="R100" s="214" t="s">
        <v>404</v>
      </c>
      <c r="S100" s="214" t="s">
        <v>310</v>
      </c>
      <c r="T100" s="214" t="s">
        <v>311</v>
      </c>
      <c r="U100" s="214" t="s">
        <v>312</v>
      </c>
      <c r="V100" s="214" t="s">
        <v>312</v>
      </c>
      <c r="W100" s="221"/>
      <c r="X100" s="222"/>
      <c r="Y100" s="221">
        <f t="shared" si="0"/>
        <v>0</v>
      </c>
      <c r="Z100" s="216" t="s">
        <v>302</v>
      </c>
      <c r="AA100" s="216">
        <v>0</v>
      </c>
      <c r="AB100" s="216">
        <v>0</v>
      </c>
      <c r="AC100" s="216"/>
      <c r="AD100" s="216"/>
      <c r="AE100" s="216"/>
      <c r="AF100" s="219">
        <f t="shared" si="6"/>
        <v>0</v>
      </c>
      <c r="AG100" s="216"/>
      <c r="AH100" s="216"/>
      <c r="AI100" s="188">
        <f t="shared" si="7"/>
        <v>0</v>
      </c>
      <c r="AJ100" s="216">
        <f t="shared" si="8"/>
        <v>0</v>
      </c>
      <c r="AK100" s="216">
        <f t="shared" si="9"/>
        <v>0</v>
      </c>
      <c r="AL100" s="188">
        <f t="shared" si="10"/>
        <v>0</v>
      </c>
      <c r="AM100" s="216"/>
      <c r="AN100" s="216"/>
      <c r="AO100" s="216"/>
      <c r="AP100" s="214"/>
      <c r="AQ100" s="225"/>
    </row>
    <row r="101" spans="1:43" ht="30.75" customHeight="1" x14ac:dyDescent="0.15">
      <c r="A101" s="227" t="s">
        <v>292</v>
      </c>
      <c r="B101" s="227" t="s">
        <v>293</v>
      </c>
      <c r="C101" s="227" t="s">
        <v>448</v>
      </c>
      <c r="D101" s="214" t="s">
        <v>539</v>
      </c>
      <c r="E101" s="214" t="s">
        <v>151</v>
      </c>
      <c r="F101" s="212" t="s">
        <v>151</v>
      </c>
      <c r="G101" s="212"/>
      <c r="H101" s="212"/>
      <c r="I101" s="212"/>
      <c r="J101" s="212"/>
      <c r="K101" s="214" t="s">
        <v>222</v>
      </c>
      <c r="L101" s="212"/>
      <c r="M101" s="213" t="s">
        <v>296</v>
      </c>
      <c r="N101" s="214" t="s">
        <v>307</v>
      </c>
      <c r="O101" s="214" t="s">
        <v>298</v>
      </c>
      <c r="P101" s="214" t="s">
        <v>318</v>
      </c>
      <c r="Q101" s="214">
        <v>1</v>
      </c>
      <c r="R101" s="214" t="s">
        <v>540</v>
      </c>
      <c r="S101" s="214" t="s">
        <v>310</v>
      </c>
      <c r="T101" s="214" t="s">
        <v>311</v>
      </c>
      <c r="U101" s="214" t="s">
        <v>312</v>
      </c>
      <c r="V101" s="214" t="s">
        <v>541</v>
      </c>
      <c r="W101" s="215">
        <v>0</v>
      </c>
      <c r="X101" s="216">
        <v>2000</v>
      </c>
      <c r="Y101" s="217">
        <f t="shared" si="0"/>
        <v>2000</v>
      </c>
      <c r="Z101" s="216" t="s">
        <v>302</v>
      </c>
      <c r="AA101" s="216">
        <v>0</v>
      </c>
      <c r="AB101" s="216">
        <v>0</v>
      </c>
      <c r="AC101" s="216"/>
      <c r="AD101" s="216"/>
      <c r="AE101" s="216"/>
      <c r="AF101" s="219">
        <f t="shared" si="6"/>
        <v>0</v>
      </c>
      <c r="AG101" s="216"/>
      <c r="AH101" s="216"/>
      <c r="AI101" s="188">
        <f t="shared" si="7"/>
        <v>0</v>
      </c>
      <c r="AJ101" s="216">
        <f t="shared" si="8"/>
        <v>0</v>
      </c>
      <c r="AK101" s="216">
        <f t="shared" si="9"/>
        <v>0</v>
      </c>
      <c r="AL101" s="188">
        <f t="shared" si="10"/>
        <v>0</v>
      </c>
      <c r="AM101" s="216"/>
      <c r="AN101" s="216"/>
      <c r="AO101" s="216"/>
      <c r="AP101" s="214" t="s">
        <v>357</v>
      </c>
      <c r="AQ101" s="225" t="s">
        <v>358</v>
      </c>
    </row>
    <row r="102" spans="1:43" ht="30.75" customHeight="1" x14ac:dyDescent="0.15">
      <c r="A102" s="227" t="s">
        <v>292</v>
      </c>
      <c r="B102" s="227" t="s">
        <v>293</v>
      </c>
      <c r="C102" s="227" t="s">
        <v>542</v>
      </c>
      <c r="D102" s="214" t="s">
        <v>543</v>
      </c>
      <c r="E102" s="214" t="s">
        <v>151</v>
      </c>
      <c r="F102" s="212" t="s">
        <v>151</v>
      </c>
      <c r="G102" s="212"/>
      <c r="H102" s="212"/>
      <c r="I102" s="212"/>
      <c r="J102" s="212"/>
      <c r="K102" s="212"/>
      <c r="L102" s="212" t="s">
        <v>226</v>
      </c>
      <c r="M102" s="213" t="s">
        <v>296</v>
      </c>
      <c r="N102" s="214" t="s">
        <v>307</v>
      </c>
      <c r="O102" s="214" t="s">
        <v>298</v>
      </c>
      <c r="P102" s="214" t="s">
        <v>318</v>
      </c>
      <c r="Q102" s="214">
        <v>2</v>
      </c>
      <c r="R102" s="214" t="s">
        <v>544</v>
      </c>
      <c r="S102" s="214" t="s">
        <v>310</v>
      </c>
      <c r="T102" s="214" t="s">
        <v>519</v>
      </c>
      <c r="U102" s="214" t="s">
        <v>545</v>
      </c>
      <c r="V102" s="214" t="s">
        <v>546</v>
      </c>
      <c r="W102" s="215">
        <v>0</v>
      </c>
      <c r="X102" s="216">
        <v>217</v>
      </c>
      <c r="Y102" s="217">
        <f t="shared" si="0"/>
        <v>217</v>
      </c>
      <c r="Z102" s="216" t="s">
        <v>302</v>
      </c>
      <c r="AA102" s="216">
        <v>0</v>
      </c>
      <c r="AB102" s="216">
        <v>0</v>
      </c>
      <c r="AC102" s="216"/>
      <c r="AD102" s="216"/>
      <c r="AE102" s="216"/>
      <c r="AF102" s="219">
        <f t="shared" si="6"/>
        <v>0</v>
      </c>
      <c r="AG102" s="216"/>
      <c r="AH102" s="216"/>
      <c r="AI102" s="188">
        <f t="shared" si="7"/>
        <v>0</v>
      </c>
      <c r="AJ102" s="216">
        <f t="shared" si="8"/>
        <v>0</v>
      </c>
      <c r="AK102" s="216">
        <f t="shared" si="9"/>
        <v>0</v>
      </c>
      <c r="AL102" s="188">
        <f t="shared" si="10"/>
        <v>0</v>
      </c>
      <c r="AM102" s="216"/>
      <c r="AN102" s="216"/>
      <c r="AO102" s="216"/>
      <c r="AP102" s="214" t="s">
        <v>357</v>
      </c>
      <c r="AQ102" s="225" t="s">
        <v>358</v>
      </c>
    </row>
    <row r="103" spans="1:43" ht="30.75" customHeight="1" x14ac:dyDescent="0.15">
      <c r="A103" s="227" t="s">
        <v>292</v>
      </c>
      <c r="B103" s="227" t="s">
        <v>293</v>
      </c>
      <c r="C103" s="227" t="s">
        <v>486</v>
      </c>
      <c r="D103" s="214" t="s">
        <v>547</v>
      </c>
      <c r="E103" s="214" t="s">
        <v>207</v>
      </c>
      <c r="F103" s="214"/>
      <c r="G103" s="214"/>
      <c r="H103" s="214"/>
      <c r="I103" s="214"/>
      <c r="J103" s="214" t="s">
        <v>207</v>
      </c>
      <c r="K103" s="214" t="s">
        <v>222</v>
      </c>
      <c r="L103" s="214"/>
      <c r="M103" s="213" t="s">
        <v>296</v>
      </c>
      <c r="N103" s="214" t="s">
        <v>307</v>
      </c>
      <c r="O103" s="214" t="s">
        <v>325</v>
      </c>
      <c r="P103" s="214" t="s">
        <v>341</v>
      </c>
      <c r="Q103" s="214">
        <v>1</v>
      </c>
      <c r="R103" s="214" t="s">
        <v>327</v>
      </c>
      <c r="S103" s="214" t="s">
        <v>310</v>
      </c>
      <c r="T103" s="214" t="s">
        <v>311</v>
      </c>
      <c r="U103" s="214" t="s">
        <v>312</v>
      </c>
      <c r="V103" s="214" t="s">
        <v>312</v>
      </c>
      <c r="W103" s="215">
        <v>0</v>
      </c>
      <c r="X103" s="216">
        <v>15</v>
      </c>
      <c r="Y103" s="217">
        <f t="shared" si="0"/>
        <v>15</v>
      </c>
      <c r="Z103" s="216" t="s">
        <v>302</v>
      </c>
      <c r="AA103" s="216">
        <v>0</v>
      </c>
      <c r="AB103" s="216">
        <v>0</v>
      </c>
      <c r="AC103" s="216"/>
      <c r="AD103" s="216"/>
      <c r="AE103" s="216"/>
      <c r="AF103" s="219">
        <f t="shared" si="6"/>
        <v>0</v>
      </c>
      <c r="AG103" s="216"/>
      <c r="AH103" s="216"/>
      <c r="AI103" s="188">
        <f t="shared" si="7"/>
        <v>0</v>
      </c>
      <c r="AJ103" s="216">
        <f t="shared" si="8"/>
        <v>0</v>
      </c>
      <c r="AK103" s="216">
        <f t="shared" si="9"/>
        <v>0</v>
      </c>
      <c r="AL103" s="188">
        <f t="shared" si="10"/>
        <v>0</v>
      </c>
      <c r="AM103" s="216"/>
      <c r="AN103" s="216"/>
      <c r="AO103" s="216"/>
      <c r="AP103" s="214" t="s">
        <v>313</v>
      </c>
      <c r="AQ103" s="225" t="s">
        <v>314</v>
      </c>
    </row>
    <row r="104" spans="1:43" ht="30.75" customHeight="1" x14ac:dyDescent="0.15">
      <c r="A104" s="227" t="s">
        <v>292</v>
      </c>
      <c r="B104" s="227" t="s">
        <v>293</v>
      </c>
      <c r="C104" s="227" t="s">
        <v>486</v>
      </c>
      <c r="D104" s="214" t="s">
        <v>548</v>
      </c>
      <c r="E104" s="214" t="s">
        <v>151</v>
      </c>
      <c r="F104" s="212" t="s">
        <v>151</v>
      </c>
      <c r="G104" s="212"/>
      <c r="H104" s="212"/>
      <c r="I104" s="212"/>
      <c r="J104" s="212"/>
      <c r="K104" s="212"/>
      <c r="L104" s="212" t="s">
        <v>226</v>
      </c>
      <c r="M104" s="213" t="s">
        <v>296</v>
      </c>
      <c r="N104" s="214" t="s">
        <v>307</v>
      </c>
      <c r="O104" s="214" t="s">
        <v>298</v>
      </c>
      <c r="P104" s="214" t="s">
        <v>412</v>
      </c>
      <c r="Q104" s="214">
        <v>1</v>
      </c>
      <c r="R104" s="214" t="s">
        <v>549</v>
      </c>
      <c r="S104" s="214" t="s">
        <v>310</v>
      </c>
      <c r="T104" s="214" t="s">
        <v>351</v>
      </c>
      <c r="U104" s="214" t="s">
        <v>351</v>
      </c>
      <c r="V104" s="214" t="s">
        <v>496</v>
      </c>
      <c r="W104" s="215">
        <v>0</v>
      </c>
      <c r="X104" s="216">
        <v>300</v>
      </c>
      <c r="Y104" s="217">
        <f t="shared" si="0"/>
        <v>300</v>
      </c>
      <c r="Z104" s="216" t="s">
        <v>302</v>
      </c>
      <c r="AA104" s="216">
        <v>0</v>
      </c>
      <c r="AB104" s="216">
        <v>0</v>
      </c>
      <c r="AC104" s="216"/>
      <c r="AD104" s="216"/>
      <c r="AE104" s="216"/>
      <c r="AF104" s="219">
        <f t="shared" si="6"/>
        <v>0</v>
      </c>
      <c r="AG104" s="216"/>
      <c r="AH104" s="216"/>
      <c r="AI104" s="188">
        <f t="shared" si="7"/>
        <v>0</v>
      </c>
      <c r="AJ104" s="216">
        <f t="shared" si="8"/>
        <v>0</v>
      </c>
      <c r="AK104" s="216">
        <f t="shared" si="9"/>
        <v>0</v>
      </c>
      <c r="AL104" s="188">
        <f t="shared" si="10"/>
        <v>0</v>
      </c>
      <c r="AM104" s="216"/>
      <c r="AN104" s="216"/>
      <c r="AO104" s="216"/>
      <c r="AP104" s="214" t="s">
        <v>357</v>
      </c>
      <c r="AQ104" s="225" t="s">
        <v>358</v>
      </c>
    </row>
    <row r="105" spans="1:43" ht="30.75" customHeight="1" x14ac:dyDescent="0.15">
      <c r="A105" s="227" t="s">
        <v>292</v>
      </c>
      <c r="B105" s="227" t="s">
        <v>293</v>
      </c>
      <c r="C105" s="227" t="s">
        <v>418</v>
      </c>
      <c r="D105" s="214" t="s">
        <v>548</v>
      </c>
      <c r="E105" s="214" t="s">
        <v>151</v>
      </c>
      <c r="F105" s="212" t="s">
        <v>151</v>
      </c>
      <c r="G105" s="212"/>
      <c r="H105" s="212"/>
      <c r="I105" s="212"/>
      <c r="J105" s="212"/>
      <c r="K105" s="212"/>
      <c r="L105" s="212" t="s">
        <v>226</v>
      </c>
      <c r="M105" s="213" t="s">
        <v>296</v>
      </c>
      <c r="N105" s="214" t="s">
        <v>307</v>
      </c>
      <c r="O105" s="214" t="s">
        <v>298</v>
      </c>
      <c r="P105" s="214" t="s">
        <v>412</v>
      </c>
      <c r="Q105" s="214">
        <v>1</v>
      </c>
      <c r="R105" s="214" t="s">
        <v>464</v>
      </c>
      <c r="S105" s="214" t="s">
        <v>310</v>
      </c>
      <c r="T105" s="214" t="s">
        <v>351</v>
      </c>
      <c r="U105" s="214" t="s">
        <v>351</v>
      </c>
      <c r="V105" s="214" t="s">
        <v>351</v>
      </c>
      <c r="W105" s="215">
        <v>0</v>
      </c>
      <c r="X105" s="216">
        <v>850</v>
      </c>
      <c r="Y105" s="217">
        <f t="shared" si="0"/>
        <v>850</v>
      </c>
      <c r="Z105" s="216" t="s">
        <v>302</v>
      </c>
      <c r="AA105" s="216">
        <v>0</v>
      </c>
      <c r="AB105" s="216">
        <v>0</v>
      </c>
      <c r="AC105" s="216"/>
      <c r="AD105" s="216"/>
      <c r="AE105" s="216"/>
      <c r="AF105" s="219">
        <f t="shared" si="6"/>
        <v>0</v>
      </c>
      <c r="AG105" s="216"/>
      <c r="AH105" s="216"/>
      <c r="AI105" s="188">
        <f t="shared" si="7"/>
        <v>0</v>
      </c>
      <c r="AJ105" s="216">
        <f t="shared" si="8"/>
        <v>0</v>
      </c>
      <c r="AK105" s="216">
        <f t="shared" si="9"/>
        <v>0</v>
      </c>
      <c r="AL105" s="188">
        <f t="shared" si="10"/>
        <v>0</v>
      </c>
      <c r="AM105" s="216"/>
      <c r="AN105" s="216"/>
      <c r="AO105" s="216"/>
      <c r="AP105" s="214" t="s">
        <v>357</v>
      </c>
      <c r="AQ105" s="225" t="s">
        <v>358</v>
      </c>
    </row>
    <row r="106" spans="1:43" ht="30.75" customHeight="1" x14ac:dyDescent="0.15">
      <c r="A106" s="227" t="s">
        <v>292</v>
      </c>
      <c r="B106" s="227" t="s">
        <v>293</v>
      </c>
      <c r="C106" s="227" t="s">
        <v>422</v>
      </c>
      <c r="D106" s="214" t="s">
        <v>548</v>
      </c>
      <c r="E106" s="214" t="s">
        <v>151</v>
      </c>
      <c r="F106" s="212" t="s">
        <v>151</v>
      </c>
      <c r="G106" s="212"/>
      <c r="H106" s="212"/>
      <c r="I106" s="212"/>
      <c r="J106" s="212"/>
      <c r="K106" s="214" t="s">
        <v>222</v>
      </c>
      <c r="L106" s="212"/>
      <c r="M106" s="213" t="s">
        <v>296</v>
      </c>
      <c r="N106" s="214" t="s">
        <v>307</v>
      </c>
      <c r="O106" s="214" t="s">
        <v>298</v>
      </c>
      <c r="P106" s="214" t="s">
        <v>412</v>
      </c>
      <c r="Q106" s="214">
        <v>1</v>
      </c>
      <c r="R106" s="214" t="s">
        <v>550</v>
      </c>
      <c r="S106" s="214" t="s">
        <v>310</v>
      </c>
      <c r="T106" s="214" t="s">
        <v>311</v>
      </c>
      <c r="U106" s="214" t="s">
        <v>312</v>
      </c>
      <c r="V106" s="214" t="s">
        <v>551</v>
      </c>
      <c r="W106" s="215">
        <v>0</v>
      </c>
      <c r="X106" s="216">
        <v>900</v>
      </c>
      <c r="Y106" s="217">
        <f t="shared" si="0"/>
        <v>900</v>
      </c>
      <c r="Z106" s="216" t="s">
        <v>302</v>
      </c>
      <c r="AA106" s="216">
        <v>0</v>
      </c>
      <c r="AB106" s="216">
        <v>0</v>
      </c>
      <c r="AC106" s="216"/>
      <c r="AD106" s="216"/>
      <c r="AE106" s="216"/>
      <c r="AF106" s="219">
        <f t="shared" si="6"/>
        <v>0</v>
      </c>
      <c r="AG106" s="216"/>
      <c r="AH106" s="216"/>
      <c r="AI106" s="188">
        <f t="shared" si="7"/>
        <v>0</v>
      </c>
      <c r="AJ106" s="216">
        <f t="shared" si="8"/>
        <v>0</v>
      </c>
      <c r="AK106" s="216">
        <f t="shared" si="9"/>
        <v>0</v>
      </c>
      <c r="AL106" s="188">
        <f t="shared" si="10"/>
        <v>0</v>
      </c>
      <c r="AM106" s="216"/>
      <c r="AN106" s="216"/>
      <c r="AO106" s="216"/>
      <c r="AP106" s="214" t="s">
        <v>357</v>
      </c>
      <c r="AQ106" s="225" t="s">
        <v>358</v>
      </c>
    </row>
    <row r="107" spans="1:43" ht="30.75" customHeight="1" x14ac:dyDescent="0.15">
      <c r="A107" s="227" t="s">
        <v>292</v>
      </c>
      <c r="B107" s="227" t="s">
        <v>293</v>
      </c>
      <c r="C107" s="227" t="s">
        <v>334</v>
      </c>
      <c r="D107" s="214" t="s">
        <v>548</v>
      </c>
      <c r="E107" s="214" t="s">
        <v>151</v>
      </c>
      <c r="F107" s="212" t="s">
        <v>151</v>
      </c>
      <c r="G107" s="212"/>
      <c r="H107" s="212"/>
      <c r="I107" s="212"/>
      <c r="J107" s="212"/>
      <c r="K107" s="214" t="s">
        <v>222</v>
      </c>
      <c r="L107" s="212"/>
      <c r="M107" s="213" t="s">
        <v>296</v>
      </c>
      <c r="N107" s="214" t="s">
        <v>307</v>
      </c>
      <c r="O107" s="214" t="s">
        <v>298</v>
      </c>
      <c r="P107" s="214" t="s">
        <v>412</v>
      </c>
      <c r="Q107" s="214">
        <v>1</v>
      </c>
      <c r="R107" s="214" t="s">
        <v>488</v>
      </c>
      <c r="S107" s="214" t="s">
        <v>310</v>
      </c>
      <c r="T107" s="214" t="s">
        <v>311</v>
      </c>
      <c r="U107" s="214" t="s">
        <v>312</v>
      </c>
      <c r="V107" s="214" t="s">
        <v>489</v>
      </c>
      <c r="W107" s="215">
        <v>0</v>
      </c>
      <c r="X107" s="216">
        <v>700</v>
      </c>
      <c r="Y107" s="217">
        <f t="shared" si="0"/>
        <v>700</v>
      </c>
      <c r="Z107" s="216" t="s">
        <v>302</v>
      </c>
      <c r="AA107" s="216">
        <v>0</v>
      </c>
      <c r="AB107" s="216">
        <v>0</v>
      </c>
      <c r="AC107" s="216"/>
      <c r="AD107" s="216"/>
      <c r="AE107" s="216"/>
      <c r="AF107" s="219">
        <f t="shared" si="6"/>
        <v>0</v>
      </c>
      <c r="AG107" s="216"/>
      <c r="AH107" s="216"/>
      <c r="AI107" s="188">
        <f t="shared" si="7"/>
        <v>0</v>
      </c>
      <c r="AJ107" s="216">
        <f t="shared" si="8"/>
        <v>0</v>
      </c>
      <c r="AK107" s="216">
        <f t="shared" si="9"/>
        <v>0</v>
      </c>
      <c r="AL107" s="188">
        <f t="shared" si="10"/>
        <v>0</v>
      </c>
      <c r="AM107" s="216"/>
      <c r="AN107" s="216"/>
      <c r="AO107" s="216"/>
      <c r="AP107" s="214" t="s">
        <v>357</v>
      </c>
      <c r="AQ107" s="225" t="s">
        <v>358</v>
      </c>
    </row>
    <row r="108" spans="1:43" ht="30.75" customHeight="1" x14ac:dyDescent="0.15">
      <c r="A108" s="227" t="s">
        <v>292</v>
      </c>
      <c r="B108" s="227" t="s">
        <v>293</v>
      </c>
      <c r="C108" s="227" t="s">
        <v>552</v>
      </c>
      <c r="D108" s="214" t="s">
        <v>548</v>
      </c>
      <c r="E108" s="214" t="s">
        <v>151</v>
      </c>
      <c r="F108" s="212" t="s">
        <v>151</v>
      </c>
      <c r="G108" s="212"/>
      <c r="H108" s="212"/>
      <c r="I108" s="212"/>
      <c r="J108" s="212"/>
      <c r="K108" s="214" t="s">
        <v>222</v>
      </c>
      <c r="L108" s="212"/>
      <c r="M108" s="213" t="s">
        <v>296</v>
      </c>
      <c r="N108" s="214" t="s">
        <v>307</v>
      </c>
      <c r="O108" s="214" t="s">
        <v>298</v>
      </c>
      <c r="P108" s="214" t="s">
        <v>412</v>
      </c>
      <c r="Q108" s="214">
        <v>1</v>
      </c>
      <c r="R108" s="214" t="s">
        <v>521</v>
      </c>
      <c r="S108" s="214" t="s">
        <v>310</v>
      </c>
      <c r="T108" s="214" t="s">
        <v>311</v>
      </c>
      <c r="U108" s="214" t="s">
        <v>312</v>
      </c>
      <c r="V108" s="214" t="s">
        <v>522</v>
      </c>
      <c r="W108" s="215">
        <v>0</v>
      </c>
      <c r="X108" s="216">
        <v>350</v>
      </c>
      <c r="Y108" s="217">
        <f t="shared" si="0"/>
        <v>350</v>
      </c>
      <c r="Z108" s="216" t="s">
        <v>302</v>
      </c>
      <c r="AA108" s="216">
        <v>0</v>
      </c>
      <c r="AB108" s="216">
        <v>0</v>
      </c>
      <c r="AC108" s="216"/>
      <c r="AD108" s="216"/>
      <c r="AE108" s="216"/>
      <c r="AF108" s="219">
        <f t="shared" si="6"/>
        <v>0</v>
      </c>
      <c r="AG108" s="216"/>
      <c r="AH108" s="216"/>
      <c r="AI108" s="188">
        <f t="shared" si="7"/>
        <v>0</v>
      </c>
      <c r="AJ108" s="216">
        <f t="shared" si="8"/>
        <v>0</v>
      </c>
      <c r="AK108" s="216">
        <f t="shared" si="9"/>
        <v>0</v>
      </c>
      <c r="AL108" s="188">
        <f t="shared" si="10"/>
        <v>0</v>
      </c>
      <c r="AM108" s="216"/>
      <c r="AN108" s="216"/>
      <c r="AO108" s="216"/>
      <c r="AP108" s="214" t="s">
        <v>357</v>
      </c>
      <c r="AQ108" s="225" t="s">
        <v>358</v>
      </c>
    </row>
    <row r="109" spans="1:43" ht="30.75" customHeight="1" x14ac:dyDescent="0.15">
      <c r="A109" s="227" t="s">
        <v>292</v>
      </c>
      <c r="B109" s="227" t="s">
        <v>293</v>
      </c>
      <c r="C109" s="227" t="s">
        <v>339</v>
      </c>
      <c r="D109" s="214" t="s">
        <v>548</v>
      </c>
      <c r="E109" s="214" t="s">
        <v>160</v>
      </c>
      <c r="F109" s="214"/>
      <c r="G109" s="214" t="s">
        <v>160</v>
      </c>
      <c r="H109" s="214"/>
      <c r="I109" s="214"/>
      <c r="J109" s="214"/>
      <c r="K109" s="214"/>
      <c r="L109" s="212" t="s">
        <v>226</v>
      </c>
      <c r="M109" s="213" t="s">
        <v>317</v>
      </c>
      <c r="N109" s="214" t="s">
        <v>307</v>
      </c>
      <c r="O109" s="214" t="s">
        <v>298</v>
      </c>
      <c r="P109" s="214" t="s">
        <v>412</v>
      </c>
      <c r="Q109" s="214">
        <v>1</v>
      </c>
      <c r="R109" s="214" t="s">
        <v>553</v>
      </c>
      <c r="S109" s="214" t="s">
        <v>310</v>
      </c>
      <c r="T109" s="214" t="s">
        <v>554</v>
      </c>
      <c r="U109" s="214" t="s">
        <v>555</v>
      </c>
      <c r="V109" s="214" t="s">
        <v>556</v>
      </c>
      <c r="W109" s="215">
        <v>894</v>
      </c>
      <c r="X109" s="216">
        <v>0</v>
      </c>
      <c r="Y109" s="217">
        <f t="shared" si="0"/>
        <v>894</v>
      </c>
      <c r="Z109" s="216" t="s">
        <v>302</v>
      </c>
      <c r="AA109" s="216">
        <v>0</v>
      </c>
      <c r="AB109" s="216">
        <v>0</v>
      </c>
      <c r="AC109" s="216"/>
      <c r="AD109" s="216"/>
      <c r="AE109" s="216"/>
      <c r="AF109" s="219">
        <f t="shared" si="6"/>
        <v>0</v>
      </c>
      <c r="AG109" s="216"/>
      <c r="AH109" s="216"/>
      <c r="AI109" s="188">
        <f t="shared" si="7"/>
        <v>0</v>
      </c>
      <c r="AJ109" s="216">
        <f t="shared" si="8"/>
        <v>0</v>
      </c>
      <c r="AK109" s="216">
        <f t="shared" si="9"/>
        <v>0</v>
      </c>
      <c r="AL109" s="188">
        <f t="shared" si="10"/>
        <v>0</v>
      </c>
      <c r="AM109" s="216"/>
      <c r="AN109" s="216"/>
      <c r="AO109" s="216"/>
      <c r="AP109" s="214"/>
      <c r="AQ109" s="225"/>
    </row>
    <row r="110" spans="1:43" ht="30.75" customHeight="1" x14ac:dyDescent="0.15">
      <c r="A110" s="227" t="s">
        <v>292</v>
      </c>
      <c r="B110" s="227" t="s">
        <v>293</v>
      </c>
      <c r="C110" s="227" t="s">
        <v>323</v>
      </c>
      <c r="D110" s="214" t="s">
        <v>548</v>
      </c>
      <c r="E110" s="214" t="s">
        <v>160</v>
      </c>
      <c r="F110" s="214"/>
      <c r="G110" s="214" t="s">
        <v>160</v>
      </c>
      <c r="H110" s="214"/>
      <c r="I110" s="214"/>
      <c r="J110" s="214"/>
      <c r="K110" s="214"/>
      <c r="L110" s="212" t="s">
        <v>226</v>
      </c>
      <c r="M110" s="213" t="s">
        <v>317</v>
      </c>
      <c r="N110" s="214" t="s">
        <v>307</v>
      </c>
      <c r="O110" s="214" t="s">
        <v>298</v>
      </c>
      <c r="P110" s="214" t="s">
        <v>412</v>
      </c>
      <c r="Q110" s="214">
        <v>1</v>
      </c>
      <c r="R110" s="214" t="s">
        <v>557</v>
      </c>
      <c r="S110" s="214" t="s">
        <v>310</v>
      </c>
      <c r="T110" s="214" t="s">
        <v>364</v>
      </c>
      <c r="U110" s="214" t="s">
        <v>558</v>
      </c>
      <c r="V110" s="214" t="s">
        <v>558</v>
      </c>
      <c r="W110" s="214">
        <v>543</v>
      </c>
      <c r="X110" s="214">
        <v>61</v>
      </c>
      <c r="Y110" s="217">
        <f t="shared" si="0"/>
        <v>604</v>
      </c>
      <c r="Z110" s="216" t="s">
        <v>302</v>
      </c>
      <c r="AA110" s="216">
        <v>0</v>
      </c>
      <c r="AB110" s="216">
        <v>0</v>
      </c>
      <c r="AC110" s="216"/>
      <c r="AD110" s="216"/>
      <c r="AE110" s="216"/>
      <c r="AF110" s="219">
        <f t="shared" si="6"/>
        <v>0</v>
      </c>
      <c r="AG110" s="216"/>
      <c r="AH110" s="216"/>
      <c r="AI110" s="188">
        <f t="shared" si="7"/>
        <v>0</v>
      </c>
      <c r="AJ110" s="216">
        <f t="shared" si="8"/>
        <v>0</v>
      </c>
      <c r="AK110" s="216">
        <f t="shared" si="9"/>
        <v>0</v>
      </c>
      <c r="AL110" s="188">
        <f t="shared" si="10"/>
        <v>0</v>
      </c>
      <c r="AM110" s="216"/>
      <c r="AN110" s="216"/>
      <c r="AO110" s="216"/>
      <c r="AP110" s="214" t="s">
        <v>321</v>
      </c>
      <c r="AQ110" s="226" t="s">
        <v>322</v>
      </c>
    </row>
    <row r="111" spans="1:43" ht="30.75" customHeight="1" x14ac:dyDescent="0.15">
      <c r="A111" s="227" t="s">
        <v>292</v>
      </c>
      <c r="B111" s="227" t="s">
        <v>293</v>
      </c>
      <c r="C111" s="227" t="s">
        <v>359</v>
      </c>
      <c r="D111" s="214" t="s">
        <v>548</v>
      </c>
      <c r="E111" s="214" t="s">
        <v>160</v>
      </c>
      <c r="F111" s="214"/>
      <c r="G111" s="214" t="s">
        <v>160</v>
      </c>
      <c r="H111" s="214"/>
      <c r="I111" s="214"/>
      <c r="J111" s="214"/>
      <c r="K111" s="214" t="s">
        <v>222</v>
      </c>
      <c r="L111" s="214"/>
      <c r="M111" s="213" t="s">
        <v>317</v>
      </c>
      <c r="N111" s="214" t="s">
        <v>307</v>
      </c>
      <c r="O111" s="214" t="s">
        <v>298</v>
      </c>
      <c r="P111" s="214" t="s">
        <v>412</v>
      </c>
      <c r="Q111" s="214">
        <v>3</v>
      </c>
      <c r="R111" s="214" t="s">
        <v>319</v>
      </c>
      <c r="S111" s="214" t="s">
        <v>310</v>
      </c>
      <c r="T111" s="214" t="s">
        <v>311</v>
      </c>
      <c r="U111" s="214" t="s">
        <v>312</v>
      </c>
      <c r="V111" s="214" t="s">
        <v>320</v>
      </c>
      <c r="W111" s="214">
        <v>1612</v>
      </c>
      <c r="X111" s="214">
        <v>280</v>
      </c>
      <c r="Y111" s="217">
        <f t="shared" si="0"/>
        <v>1892</v>
      </c>
      <c r="Z111" s="216" t="s">
        <v>333</v>
      </c>
      <c r="AA111" s="216">
        <v>1</v>
      </c>
      <c r="AB111" s="216">
        <v>90</v>
      </c>
      <c r="AC111" s="216"/>
      <c r="AD111" s="216"/>
      <c r="AE111" s="216"/>
      <c r="AF111" s="219">
        <f t="shared" si="6"/>
        <v>0</v>
      </c>
      <c r="AG111" s="216"/>
      <c r="AH111" s="216"/>
      <c r="AI111" s="188">
        <f t="shared" si="7"/>
        <v>0</v>
      </c>
      <c r="AJ111" s="216">
        <f t="shared" si="8"/>
        <v>0</v>
      </c>
      <c r="AK111" s="216">
        <f t="shared" si="9"/>
        <v>0</v>
      </c>
      <c r="AL111" s="188">
        <f t="shared" si="10"/>
        <v>0</v>
      </c>
      <c r="AM111" s="216"/>
      <c r="AN111" s="216"/>
      <c r="AO111" s="216"/>
      <c r="AP111" s="214" t="s">
        <v>321</v>
      </c>
      <c r="AQ111" s="225" t="s">
        <v>322</v>
      </c>
    </row>
    <row r="112" spans="1:43" ht="30.75" customHeight="1" x14ac:dyDescent="0.15">
      <c r="A112" s="227" t="s">
        <v>292</v>
      </c>
      <c r="B112" s="227" t="s">
        <v>293</v>
      </c>
      <c r="C112" s="227" t="s">
        <v>559</v>
      </c>
      <c r="D112" s="214" t="s">
        <v>560</v>
      </c>
      <c r="E112" s="214" t="s">
        <v>151</v>
      </c>
      <c r="F112" s="212" t="s">
        <v>151</v>
      </c>
      <c r="G112" s="212"/>
      <c r="H112" s="212"/>
      <c r="I112" s="212"/>
      <c r="J112" s="212"/>
      <c r="K112" s="212"/>
      <c r="L112" s="212"/>
      <c r="M112" s="213" t="s">
        <v>296</v>
      </c>
      <c r="N112" s="214" t="s">
        <v>297</v>
      </c>
      <c r="O112" s="214" t="s">
        <v>298</v>
      </c>
      <c r="P112" s="214" t="s">
        <v>299</v>
      </c>
      <c r="Q112" s="214">
        <v>25</v>
      </c>
      <c r="R112" s="214"/>
      <c r="S112" s="214"/>
      <c r="T112" s="214"/>
      <c r="U112" s="214"/>
      <c r="V112" s="214"/>
      <c r="W112" s="214"/>
      <c r="X112" s="214"/>
      <c r="Y112" s="217">
        <f t="shared" si="0"/>
        <v>0</v>
      </c>
      <c r="Z112" s="216"/>
      <c r="AA112" s="216"/>
      <c r="AB112" s="216"/>
      <c r="AC112" s="216" t="s">
        <v>301</v>
      </c>
      <c r="AD112" s="216">
        <v>0</v>
      </c>
      <c r="AE112" s="216">
        <v>0</v>
      </c>
      <c r="AF112" s="219">
        <f t="shared" si="6"/>
        <v>0</v>
      </c>
      <c r="AG112" s="216">
        <v>0</v>
      </c>
      <c r="AH112" s="216">
        <v>212</v>
      </c>
      <c r="AI112" s="188">
        <f t="shared" si="7"/>
        <v>212</v>
      </c>
      <c r="AJ112" s="216">
        <f t="shared" si="8"/>
        <v>0</v>
      </c>
      <c r="AK112" s="216">
        <f t="shared" si="9"/>
        <v>212</v>
      </c>
      <c r="AL112" s="188">
        <f t="shared" si="10"/>
        <v>212</v>
      </c>
      <c r="AM112" s="216" t="s">
        <v>302</v>
      </c>
      <c r="AN112" s="216">
        <v>0</v>
      </c>
      <c r="AO112" s="216">
        <v>0</v>
      </c>
      <c r="AP112" s="214" t="s">
        <v>303</v>
      </c>
      <c r="AQ112" s="225" t="s">
        <v>304</v>
      </c>
    </row>
    <row r="113" spans="1:43" ht="30.75" customHeight="1" x14ac:dyDescent="0.15">
      <c r="A113" s="227" t="s">
        <v>292</v>
      </c>
      <c r="B113" s="227" t="s">
        <v>293</v>
      </c>
      <c r="C113" s="227" t="s">
        <v>561</v>
      </c>
      <c r="D113" s="214" t="s">
        <v>562</v>
      </c>
      <c r="E113" s="214" t="s">
        <v>160</v>
      </c>
      <c r="F113" s="214"/>
      <c r="G113" s="214" t="s">
        <v>160</v>
      </c>
      <c r="H113" s="214"/>
      <c r="I113" s="214"/>
      <c r="J113" s="214"/>
      <c r="K113" s="214" t="s">
        <v>222</v>
      </c>
      <c r="L113" s="214"/>
      <c r="M113" s="213" t="s">
        <v>317</v>
      </c>
      <c r="N113" s="214" t="s">
        <v>307</v>
      </c>
      <c r="O113" s="214" t="s">
        <v>298</v>
      </c>
      <c r="P113" s="214" t="s">
        <v>318</v>
      </c>
      <c r="Q113" s="214">
        <v>3</v>
      </c>
      <c r="R113" s="214" t="s">
        <v>331</v>
      </c>
      <c r="S113" s="214" t="s">
        <v>310</v>
      </c>
      <c r="T113" s="214" t="s">
        <v>311</v>
      </c>
      <c r="U113" s="214" t="s">
        <v>312</v>
      </c>
      <c r="V113" s="214" t="s">
        <v>507</v>
      </c>
      <c r="W113" s="214">
        <v>194</v>
      </c>
      <c r="X113" s="214">
        <v>309</v>
      </c>
      <c r="Y113" s="217">
        <f t="shared" si="0"/>
        <v>503</v>
      </c>
      <c r="Z113" s="216" t="s">
        <v>333</v>
      </c>
      <c r="AA113" s="216">
        <v>1</v>
      </c>
      <c r="AB113" s="216">
        <v>70</v>
      </c>
      <c r="AC113" s="216"/>
      <c r="AD113" s="216"/>
      <c r="AE113" s="216"/>
      <c r="AF113" s="219">
        <f t="shared" si="6"/>
        <v>0</v>
      </c>
      <c r="AG113" s="216"/>
      <c r="AH113" s="216"/>
      <c r="AI113" s="188">
        <f t="shared" si="7"/>
        <v>0</v>
      </c>
      <c r="AJ113" s="216">
        <f t="shared" si="8"/>
        <v>0</v>
      </c>
      <c r="AK113" s="216">
        <f t="shared" si="9"/>
        <v>0</v>
      </c>
      <c r="AL113" s="188">
        <f t="shared" si="10"/>
        <v>0</v>
      </c>
      <c r="AM113" s="216"/>
      <c r="AN113" s="216"/>
      <c r="AO113" s="216"/>
      <c r="AP113" s="214" t="s">
        <v>321</v>
      </c>
      <c r="AQ113" s="225" t="s">
        <v>322</v>
      </c>
    </row>
    <row r="114" spans="1:43" ht="30.75" customHeight="1" x14ac:dyDescent="0.15">
      <c r="A114" s="227" t="s">
        <v>292</v>
      </c>
      <c r="B114" s="227" t="s">
        <v>293</v>
      </c>
      <c r="C114" s="227" t="s">
        <v>563</v>
      </c>
      <c r="D114" s="214" t="s">
        <v>564</v>
      </c>
      <c r="E114" s="214" t="s">
        <v>160</v>
      </c>
      <c r="F114" s="214"/>
      <c r="G114" s="214" t="s">
        <v>160</v>
      </c>
      <c r="H114" s="214"/>
      <c r="I114" s="214"/>
      <c r="J114" s="214"/>
      <c r="K114" s="214" t="s">
        <v>222</v>
      </c>
      <c r="L114" s="214"/>
      <c r="M114" s="213" t="s">
        <v>317</v>
      </c>
      <c r="N114" s="214" t="s">
        <v>307</v>
      </c>
      <c r="O114" s="214" t="s">
        <v>298</v>
      </c>
      <c r="P114" s="214" t="s">
        <v>318</v>
      </c>
      <c r="Q114" s="214">
        <v>5</v>
      </c>
      <c r="R114" s="214" t="s">
        <v>565</v>
      </c>
      <c r="S114" s="214" t="s">
        <v>310</v>
      </c>
      <c r="T114" s="214" t="s">
        <v>311</v>
      </c>
      <c r="U114" s="214" t="s">
        <v>312</v>
      </c>
      <c r="V114" s="214" t="s">
        <v>312</v>
      </c>
      <c r="W114" s="214">
        <v>1405</v>
      </c>
      <c r="X114" s="214">
        <v>590</v>
      </c>
      <c r="Y114" s="217">
        <f t="shared" si="0"/>
        <v>1995</v>
      </c>
      <c r="Z114" s="216" t="s">
        <v>333</v>
      </c>
      <c r="AA114" s="216">
        <v>1</v>
      </c>
      <c r="AB114" s="216">
        <v>50</v>
      </c>
      <c r="AC114" s="216"/>
      <c r="AD114" s="216"/>
      <c r="AE114" s="216"/>
      <c r="AF114" s="219">
        <f t="shared" si="6"/>
        <v>0</v>
      </c>
      <c r="AG114" s="216"/>
      <c r="AH114" s="216"/>
      <c r="AI114" s="188">
        <f t="shared" si="7"/>
        <v>0</v>
      </c>
      <c r="AJ114" s="216">
        <f t="shared" si="8"/>
        <v>0</v>
      </c>
      <c r="AK114" s="216">
        <f t="shared" si="9"/>
        <v>0</v>
      </c>
      <c r="AL114" s="188">
        <f t="shared" si="10"/>
        <v>0</v>
      </c>
      <c r="AM114" s="216"/>
      <c r="AN114" s="216"/>
      <c r="AO114" s="216"/>
      <c r="AP114" s="214" t="s">
        <v>321</v>
      </c>
      <c r="AQ114" s="225" t="s">
        <v>322</v>
      </c>
    </row>
    <row r="115" spans="1:43" ht="30.75" customHeight="1" x14ac:dyDescent="0.15">
      <c r="A115" s="227" t="s">
        <v>292</v>
      </c>
      <c r="B115" s="227" t="s">
        <v>293</v>
      </c>
      <c r="C115" s="227" t="s">
        <v>394</v>
      </c>
      <c r="D115" s="214" t="s">
        <v>566</v>
      </c>
      <c r="E115" s="214" t="s">
        <v>151</v>
      </c>
      <c r="F115" s="212" t="s">
        <v>151</v>
      </c>
      <c r="G115" s="212"/>
      <c r="H115" s="212"/>
      <c r="I115" s="212"/>
      <c r="J115" s="212"/>
      <c r="K115" s="214" t="s">
        <v>222</v>
      </c>
      <c r="L115" s="212"/>
      <c r="M115" s="213" t="s">
        <v>296</v>
      </c>
      <c r="N115" s="214" t="s">
        <v>307</v>
      </c>
      <c r="O115" s="214" t="s">
        <v>298</v>
      </c>
      <c r="P115" s="214" t="s">
        <v>318</v>
      </c>
      <c r="Q115" s="214">
        <v>1</v>
      </c>
      <c r="R115" s="214" t="s">
        <v>567</v>
      </c>
      <c r="S115" s="214" t="s">
        <v>310</v>
      </c>
      <c r="T115" s="214" t="s">
        <v>311</v>
      </c>
      <c r="U115" s="214" t="s">
        <v>312</v>
      </c>
      <c r="V115" s="214" t="s">
        <v>461</v>
      </c>
      <c r="W115" s="214">
        <v>0</v>
      </c>
      <c r="X115" s="214">
        <v>150</v>
      </c>
      <c r="Y115" s="217">
        <f t="shared" si="0"/>
        <v>150</v>
      </c>
      <c r="Z115" s="216" t="s">
        <v>302</v>
      </c>
      <c r="AA115" s="216">
        <v>0</v>
      </c>
      <c r="AB115" s="216">
        <v>0</v>
      </c>
      <c r="AC115" s="216"/>
      <c r="AD115" s="216"/>
      <c r="AE115" s="216"/>
      <c r="AF115" s="219">
        <f t="shared" si="6"/>
        <v>0</v>
      </c>
      <c r="AG115" s="216"/>
      <c r="AH115" s="216"/>
      <c r="AI115" s="188">
        <f t="shared" si="7"/>
        <v>0</v>
      </c>
      <c r="AJ115" s="216">
        <f t="shared" si="8"/>
        <v>0</v>
      </c>
      <c r="AK115" s="216">
        <f t="shared" si="9"/>
        <v>0</v>
      </c>
      <c r="AL115" s="188">
        <f t="shared" si="10"/>
        <v>0</v>
      </c>
      <c r="AM115" s="216"/>
      <c r="AN115" s="216"/>
      <c r="AO115" s="216"/>
      <c r="AP115" s="214" t="s">
        <v>357</v>
      </c>
      <c r="AQ115" s="225" t="s">
        <v>358</v>
      </c>
    </row>
    <row r="116" spans="1:43" ht="30.75" customHeight="1" x14ac:dyDescent="0.15">
      <c r="A116" s="227" t="s">
        <v>292</v>
      </c>
      <c r="B116" s="227" t="s">
        <v>293</v>
      </c>
      <c r="C116" s="227" t="s">
        <v>374</v>
      </c>
      <c r="D116" s="214" t="s">
        <v>566</v>
      </c>
      <c r="E116" s="214" t="s">
        <v>151</v>
      </c>
      <c r="F116" s="212" t="s">
        <v>151</v>
      </c>
      <c r="G116" s="212"/>
      <c r="H116" s="212"/>
      <c r="I116" s="212"/>
      <c r="J116" s="212"/>
      <c r="K116" s="214" t="s">
        <v>222</v>
      </c>
      <c r="L116" s="212"/>
      <c r="M116" s="213" t="s">
        <v>296</v>
      </c>
      <c r="N116" s="214" t="s">
        <v>307</v>
      </c>
      <c r="O116" s="214" t="s">
        <v>298</v>
      </c>
      <c r="P116" s="214" t="s">
        <v>318</v>
      </c>
      <c r="Q116" s="214">
        <v>1</v>
      </c>
      <c r="R116" s="214" t="s">
        <v>568</v>
      </c>
      <c r="S116" s="214" t="s">
        <v>310</v>
      </c>
      <c r="T116" s="214" t="s">
        <v>311</v>
      </c>
      <c r="U116" s="214" t="s">
        <v>312</v>
      </c>
      <c r="V116" s="214" t="s">
        <v>569</v>
      </c>
      <c r="W116" s="214">
        <v>0</v>
      </c>
      <c r="X116" s="214">
        <v>80</v>
      </c>
      <c r="Y116" s="217">
        <f t="shared" si="0"/>
        <v>80</v>
      </c>
      <c r="Z116" s="216" t="s">
        <v>302</v>
      </c>
      <c r="AA116" s="216">
        <v>0</v>
      </c>
      <c r="AB116" s="216">
        <v>0</v>
      </c>
      <c r="AC116" s="216"/>
      <c r="AD116" s="216"/>
      <c r="AE116" s="216"/>
      <c r="AF116" s="219">
        <f t="shared" si="6"/>
        <v>0</v>
      </c>
      <c r="AG116" s="216"/>
      <c r="AH116" s="216"/>
      <c r="AI116" s="188">
        <f t="shared" si="7"/>
        <v>0</v>
      </c>
      <c r="AJ116" s="216">
        <f t="shared" si="8"/>
        <v>0</v>
      </c>
      <c r="AK116" s="216">
        <f t="shared" si="9"/>
        <v>0</v>
      </c>
      <c r="AL116" s="188">
        <f t="shared" si="10"/>
        <v>0</v>
      </c>
      <c r="AM116" s="216"/>
      <c r="AN116" s="216"/>
      <c r="AO116" s="216"/>
      <c r="AP116" s="214"/>
      <c r="AQ116" s="225"/>
    </row>
    <row r="117" spans="1:43" ht="30.75" customHeight="1" x14ac:dyDescent="0.15">
      <c r="A117" s="227" t="s">
        <v>292</v>
      </c>
      <c r="B117" s="227" t="s">
        <v>293</v>
      </c>
      <c r="C117" s="227" t="s">
        <v>466</v>
      </c>
      <c r="D117" s="214" t="s">
        <v>566</v>
      </c>
      <c r="E117" s="214" t="s">
        <v>151</v>
      </c>
      <c r="F117" s="212" t="s">
        <v>151</v>
      </c>
      <c r="G117" s="212"/>
      <c r="H117" s="212"/>
      <c r="I117" s="212"/>
      <c r="J117" s="212"/>
      <c r="K117" s="214" t="s">
        <v>222</v>
      </c>
      <c r="L117" s="212"/>
      <c r="M117" s="213" t="s">
        <v>296</v>
      </c>
      <c r="N117" s="214" t="s">
        <v>307</v>
      </c>
      <c r="O117" s="214" t="s">
        <v>298</v>
      </c>
      <c r="P117" s="214" t="s">
        <v>318</v>
      </c>
      <c r="Q117" s="214">
        <v>1</v>
      </c>
      <c r="R117" s="214" t="s">
        <v>570</v>
      </c>
      <c r="S117" s="214" t="s">
        <v>310</v>
      </c>
      <c r="T117" s="214" t="s">
        <v>311</v>
      </c>
      <c r="U117" s="214" t="s">
        <v>312</v>
      </c>
      <c r="V117" s="214" t="s">
        <v>491</v>
      </c>
      <c r="W117" s="214">
        <v>0</v>
      </c>
      <c r="X117" s="214">
        <v>57</v>
      </c>
      <c r="Y117" s="217">
        <f t="shared" si="0"/>
        <v>57</v>
      </c>
      <c r="Z117" s="216" t="s">
        <v>302</v>
      </c>
      <c r="AA117" s="216">
        <v>0</v>
      </c>
      <c r="AB117" s="216">
        <v>0</v>
      </c>
      <c r="AC117" s="216"/>
      <c r="AD117" s="216"/>
      <c r="AE117" s="216"/>
      <c r="AF117" s="219">
        <f t="shared" si="6"/>
        <v>0</v>
      </c>
      <c r="AG117" s="216"/>
      <c r="AH117" s="216"/>
      <c r="AI117" s="188">
        <f t="shared" si="7"/>
        <v>0</v>
      </c>
      <c r="AJ117" s="216">
        <f t="shared" si="8"/>
        <v>0</v>
      </c>
      <c r="AK117" s="216">
        <f t="shared" si="9"/>
        <v>0</v>
      </c>
      <c r="AL117" s="188">
        <f t="shared" si="10"/>
        <v>0</v>
      </c>
      <c r="AM117" s="216"/>
      <c r="AN117" s="216"/>
      <c r="AO117" s="216"/>
      <c r="AP117" s="214"/>
      <c r="AQ117" s="225"/>
    </row>
    <row r="118" spans="1:43" ht="30.75" customHeight="1" x14ac:dyDescent="0.25">
      <c r="A118" s="227" t="s">
        <v>292</v>
      </c>
      <c r="B118" s="227" t="s">
        <v>293</v>
      </c>
      <c r="C118" s="227" t="s">
        <v>571</v>
      </c>
      <c r="D118" s="214" t="s">
        <v>572</v>
      </c>
      <c r="E118" s="214" t="s">
        <v>362</v>
      </c>
      <c r="F118" s="212" t="s">
        <v>151</v>
      </c>
      <c r="G118" s="212"/>
      <c r="H118" s="228" t="s">
        <v>174</v>
      </c>
      <c r="I118" s="228"/>
      <c r="J118" s="228"/>
      <c r="K118" s="228"/>
      <c r="L118" s="212" t="s">
        <v>226</v>
      </c>
      <c r="M118" s="213" t="s">
        <v>296</v>
      </c>
      <c r="N118" s="214" t="s">
        <v>307</v>
      </c>
      <c r="O118" s="214" t="s">
        <v>298</v>
      </c>
      <c r="P118" s="214" t="s">
        <v>330</v>
      </c>
      <c r="Q118" s="214">
        <v>3</v>
      </c>
      <c r="R118" s="214" t="s">
        <v>467</v>
      </c>
      <c r="S118" s="214" t="s">
        <v>310</v>
      </c>
      <c r="T118" s="214" t="s">
        <v>468</v>
      </c>
      <c r="U118" s="214" t="s">
        <v>469</v>
      </c>
      <c r="V118" s="214" t="s">
        <v>469</v>
      </c>
      <c r="W118" s="214">
        <v>0</v>
      </c>
      <c r="X118" s="214">
        <v>1317</v>
      </c>
      <c r="Y118" s="217">
        <f t="shared" si="0"/>
        <v>1317</v>
      </c>
      <c r="Z118" s="216" t="s">
        <v>302</v>
      </c>
      <c r="AA118" s="216">
        <v>0</v>
      </c>
      <c r="AB118" s="216">
        <v>0</v>
      </c>
      <c r="AC118" s="216"/>
      <c r="AD118" s="216"/>
      <c r="AE118" s="216"/>
      <c r="AF118" s="219">
        <f t="shared" si="6"/>
        <v>0</v>
      </c>
      <c r="AG118" s="216"/>
      <c r="AH118" s="216"/>
      <c r="AI118" s="188">
        <f t="shared" si="7"/>
        <v>0</v>
      </c>
      <c r="AJ118" s="216">
        <f t="shared" si="8"/>
        <v>0</v>
      </c>
      <c r="AK118" s="216">
        <f t="shared" si="9"/>
        <v>0</v>
      </c>
      <c r="AL118" s="188">
        <f t="shared" si="10"/>
        <v>0</v>
      </c>
      <c r="AM118" s="216"/>
      <c r="AN118" s="216"/>
      <c r="AO118" s="216"/>
      <c r="AP118" s="214" t="s">
        <v>357</v>
      </c>
      <c r="AQ118" s="225" t="s">
        <v>358</v>
      </c>
    </row>
    <row r="119" spans="1:43" ht="30.75" customHeight="1" x14ac:dyDescent="0.15">
      <c r="A119" s="227" t="s">
        <v>292</v>
      </c>
      <c r="B119" s="227" t="s">
        <v>293</v>
      </c>
      <c r="C119" s="227" t="s">
        <v>573</v>
      </c>
      <c r="D119" s="214" t="s">
        <v>574</v>
      </c>
      <c r="E119" s="214" t="s">
        <v>151</v>
      </c>
      <c r="F119" s="212" t="s">
        <v>151</v>
      </c>
      <c r="G119" s="212"/>
      <c r="H119" s="212"/>
      <c r="I119" s="212"/>
      <c r="J119" s="212"/>
      <c r="K119" s="214" t="s">
        <v>222</v>
      </c>
      <c r="L119" s="212"/>
      <c r="M119" s="213" t="s">
        <v>296</v>
      </c>
      <c r="N119" s="214" t="s">
        <v>307</v>
      </c>
      <c r="O119" s="214" t="s">
        <v>298</v>
      </c>
      <c r="P119" s="214" t="s">
        <v>436</v>
      </c>
      <c r="Q119" s="214">
        <v>1</v>
      </c>
      <c r="R119" s="214" t="s">
        <v>575</v>
      </c>
      <c r="S119" s="214" t="s">
        <v>310</v>
      </c>
      <c r="T119" s="214" t="s">
        <v>311</v>
      </c>
      <c r="U119" s="214" t="s">
        <v>312</v>
      </c>
      <c r="V119" s="214" t="s">
        <v>551</v>
      </c>
      <c r="W119" s="214">
        <v>0</v>
      </c>
      <c r="X119" s="214">
        <v>7000</v>
      </c>
      <c r="Y119" s="217">
        <f t="shared" si="0"/>
        <v>7000</v>
      </c>
      <c r="Z119" s="216" t="s">
        <v>302</v>
      </c>
      <c r="AA119" s="216">
        <v>0</v>
      </c>
      <c r="AB119" s="216">
        <v>0</v>
      </c>
      <c r="AC119" s="216"/>
      <c r="AD119" s="216"/>
      <c r="AE119" s="216"/>
      <c r="AF119" s="219">
        <f t="shared" si="6"/>
        <v>0</v>
      </c>
      <c r="AG119" s="216"/>
      <c r="AH119" s="216"/>
      <c r="AI119" s="188">
        <f t="shared" si="7"/>
        <v>0</v>
      </c>
      <c r="AJ119" s="216">
        <f t="shared" si="8"/>
        <v>0</v>
      </c>
      <c r="AK119" s="216">
        <f t="shared" si="9"/>
        <v>0</v>
      </c>
      <c r="AL119" s="188">
        <f t="shared" si="10"/>
        <v>0</v>
      </c>
      <c r="AM119" s="216"/>
      <c r="AN119" s="216"/>
      <c r="AO119" s="216"/>
      <c r="AP119" s="214" t="s">
        <v>357</v>
      </c>
      <c r="AQ119" s="226" t="s">
        <v>358</v>
      </c>
    </row>
    <row r="120" spans="1:43" ht="30.75" customHeight="1" x14ac:dyDescent="0.15">
      <c r="A120" s="227" t="s">
        <v>292</v>
      </c>
      <c r="B120" s="227" t="s">
        <v>293</v>
      </c>
      <c r="C120" s="227" t="s">
        <v>434</v>
      </c>
      <c r="D120" s="214" t="s">
        <v>574</v>
      </c>
      <c r="E120" s="214" t="s">
        <v>151</v>
      </c>
      <c r="F120" s="212" t="s">
        <v>151</v>
      </c>
      <c r="G120" s="212"/>
      <c r="H120" s="212"/>
      <c r="I120" s="212"/>
      <c r="J120" s="212"/>
      <c r="K120" s="214" t="s">
        <v>222</v>
      </c>
      <c r="L120" s="212"/>
      <c r="M120" s="213" t="s">
        <v>296</v>
      </c>
      <c r="N120" s="214" t="s">
        <v>307</v>
      </c>
      <c r="O120" s="214" t="s">
        <v>298</v>
      </c>
      <c r="P120" s="214" t="s">
        <v>436</v>
      </c>
      <c r="Q120" s="214">
        <v>1</v>
      </c>
      <c r="R120" s="214" t="s">
        <v>576</v>
      </c>
      <c r="S120" s="214" t="s">
        <v>310</v>
      </c>
      <c r="T120" s="214" t="s">
        <v>311</v>
      </c>
      <c r="U120" s="214" t="s">
        <v>312</v>
      </c>
      <c r="V120" s="214" t="s">
        <v>577</v>
      </c>
      <c r="W120" s="214">
        <v>0</v>
      </c>
      <c r="X120" s="214">
        <v>5000</v>
      </c>
      <c r="Y120" s="217">
        <f t="shared" si="0"/>
        <v>5000</v>
      </c>
      <c r="Z120" s="216" t="s">
        <v>302</v>
      </c>
      <c r="AA120" s="216">
        <v>0</v>
      </c>
      <c r="AB120" s="216">
        <v>0</v>
      </c>
      <c r="AC120" s="216"/>
      <c r="AD120" s="216"/>
      <c r="AE120" s="216"/>
      <c r="AF120" s="219">
        <f t="shared" si="6"/>
        <v>0</v>
      </c>
      <c r="AG120" s="216"/>
      <c r="AH120" s="216"/>
      <c r="AI120" s="188">
        <f t="shared" si="7"/>
        <v>0</v>
      </c>
      <c r="AJ120" s="216">
        <f t="shared" si="8"/>
        <v>0</v>
      </c>
      <c r="AK120" s="216">
        <f t="shared" si="9"/>
        <v>0</v>
      </c>
      <c r="AL120" s="188">
        <f t="shared" si="10"/>
        <v>0</v>
      </c>
      <c r="AM120" s="216"/>
      <c r="AN120" s="216"/>
      <c r="AO120" s="216"/>
      <c r="AP120" s="214" t="s">
        <v>357</v>
      </c>
      <c r="AQ120" s="226" t="s">
        <v>358</v>
      </c>
    </row>
    <row r="121" spans="1:43" ht="30.75" customHeight="1" x14ac:dyDescent="0.15">
      <c r="A121" s="227" t="s">
        <v>292</v>
      </c>
      <c r="B121" s="227" t="s">
        <v>293</v>
      </c>
      <c r="C121" s="227" t="s">
        <v>486</v>
      </c>
      <c r="D121" s="214" t="s">
        <v>574</v>
      </c>
      <c r="E121" s="214" t="s">
        <v>151</v>
      </c>
      <c r="F121" s="212" t="s">
        <v>151</v>
      </c>
      <c r="G121" s="212"/>
      <c r="H121" s="212"/>
      <c r="I121" s="212"/>
      <c r="J121" s="212"/>
      <c r="K121" s="214" t="s">
        <v>222</v>
      </c>
      <c r="L121" s="212"/>
      <c r="M121" s="213" t="s">
        <v>296</v>
      </c>
      <c r="N121" s="214" t="s">
        <v>307</v>
      </c>
      <c r="O121" s="214" t="s">
        <v>298</v>
      </c>
      <c r="P121" s="214" t="s">
        <v>436</v>
      </c>
      <c r="Q121" s="214">
        <v>1</v>
      </c>
      <c r="R121" s="214" t="s">
        <v>478</v>
      </c>
      <c r="S121" s="214" t="s">
        <v>310</v>
      </c>
      <c r="T121" s="214" t="s">
        <v>311</v>
      </c>
      <c r="U121" s="214" t="s">
        <v>479</v>
      </c>
      <c r="V121" s="214" t="s">
        <v>480</v>
      </c>
      <c r="W121" s="214">
        <v>0</v>
      </c>
      <c r="X121" s="214">
        <v>20000</v>
      </c>
      <c r="Y121" s="217">
        <f t="shared" si="0"/>
        <v>20000</v>
      </c>
      <c r="Z121" s="214" t="s">
        <v>302</v>
      </c>
      <c r="AA121" s="214">
        <v>0</v>
      </c>
      <c r="AB121" s="214">
        <v>0</v>
      </c>
      <c r="AC121" s="214"/>
      <c r="AD121" s="214"/>
      <c r="AE121" s="214"/>
      <c r="AF121" s="219">
        <f t="shared" si="6"/>
        <v>0</v>
      </c>
      <c r="AG121" s="214"/>
      <c r="AH121" s="214"/>
      <c r="AI121" s="188">
        <f t="shared" si="7"/>
        <v>0</v>
      </c>
      <c r="AJ121" s="216">
        <f t="shared" si="8"/>
        <v>0</v>
      </c>
      <c r="AK121" s="216">
        <f t="shared" si="9"/>
        <v>0</v>
      </c>
      <c r="AL121" s="188">
        <f t="shared" si="10"/>
        <v>0</v>
      </c>
      <c r="AM121" s="214"/>
      <c r="AN121" s="214"/>
      <c r="AO121" s="214"/>
      <c r="AP121" s="214" t="s">
        <v>357</v>
      </c>
      <c r="AQ121" s="226" t="s">
        <v>358</v>
      </c>
    </row>
    <row r="122" spans="1:43" ht="30.75" customHeight="1" x14ac:dyDescent="0.15">
      <c r="A122" s="227" t="s">
        <v>292</v>
      </c>
      <c r="B122" s="227" t="s">
        <v>293</v>
      </c>
      <c r="C122" s="227" t="s">
        <v>418</v>
      </c>
      <c r="D122" s="214" t="s">
        <v>574</v>
      </c>
      <c r="E122" s="214" t="s">
        <v>151</v>
      </c>
      <c r="F122" s="212" t="s">
        <v>151</v>
      </c>
      <c r="G122" s="212"/>
      <c r="H122" s="212"/>
      <c r="I122" s="212"/>
      <c r="J122" s="212"/>
      <c r="K122" s="214" t="s">
        <v>222</v>
      </c>
      <c r="L122" s="212"/>
      <c r="M122" s="213" t="s">
        <v>296</v>
      </c>
      <c r="N122" s="214" t="s">
        <v>307</v>
      </c>
      <c r="O122" s="214" t="s">
        <v>298</v>
      </c>
      <c r="P122" s="214" t="s">
        <v>436</v>
      </c>
      <c r="Q122" s="214">
        <v>1</v>
      </c>
      <c r="R122" s="214" t="s">
        <v>578</v>
      </c>
      <c r="S122" s="214" t="s">
        <v>310</v>
      </c>
      <c r="T122" s="214" t="s">
        <v>311</v>
      </c>
      <c r="U122" s="214" t="s">
        <v>312</v>
      </c>
      <c r="V122" s="214" t="s">
        <v>579</v>
      </c>
      <c r="W122" s="214">
        <v>0</v>
      </c>
      <c r="X122" s="214">
        <v>13000</v>
      </c>
      <c r="Y122" s="217">
        <f t="shared" si="0"/>
        <v>13000</v>
      </c>
      <c r="Z122" s="214" t="s">
        <v>302</v>
      </c>
      <c r="AA122" s="214">
        <v>0</v>
      </c>
      <c r="AB122" s="214">
        <v>0</v>
      </c>
      <c r="AC122" s="214"/>
      <c r="AD122" s="214"/>
      <c r="AE122" s="214"/>
      <c r="AF122" s="219">
        <f t="shared" si="6"/>
        <v>0</v>
      </c>
      <c r="AG122" s="214"/>
      <c r="AH122" s="214"/>
      <c r="AI122" s="188">
        <f t="shared" si="7"/>
        <v>0</v>
      </c>
      <c r="AJ122" s="216">
        <f t="shared" si="8"/>
        <v>0</v>
      </c>
      <c r="AK122" s="216">
        <f t="shared" si="9"/>
        <v>0</v>
      </c>
      <c r="AL122" s="188">
        <f t="shared" si="10"/>
        <v>0</v>
      </c>
      <c r="AM122" s="214"/>
      <c r="AN122" s="214"/>
      <c r="AO122" s="214"/>
      <c r="AP122" s="214" t="s">
        <v>357</v>
      </c>
      <c r="AQ122" s="226" t="s">
        <v>358</v>
      </c>
    </row>
    <row r="123" spans="1:43" ht="30.75" customHeight="1" x14ac:dyDescent="0.15">
      <c r="A123" s="227" t="s">
        <v>292</v>
      </c>
      <c r="B123" s="227" t="s">
        <v>293</v>
      </c>
      <c r="C123" s="227" t="s">
        <v>580</v>
      </c>
      <c r="D123" s="214" t="s">
        <v>574</v>
      </c>
      <c r="E123" s="214" t="s">
        <v>151</v>
      </c>
      <c r="F123" s="212" t="s">
        <v>151</v>
      </c>
      <c r="G123" s="212"/>
      <c r="H123" s="212"/>
      <c r="I123" s="212"/>
      <c r="J123" s="212"/>
      <c r="K123" s="214" t="s">
        <v>222</v>
      </c>
      <c r="L123" s="212"/>
      <c r="M123" s="213" t="s">
        <v>296</v>
      </c>
      <c r="N123" s="214" t="s">
        <v>307</v>
      </c>
      <c r="O123" s="214" t="s">
        <v>298</v>
      </c>
      <c r="P123" s="214" t="s">
        <v>436</v>
      </c>
      <c r="Q123" s="214">
        <v>1</v>
      </c>
      <c r="R123" s="214" t="s">
        <v>581</v>
      </c>
      <c r="S123" s="214" t="s">
        <v>310</v>
      </c>
      <c r="T123" s="214" t="s">
        <v>311</v>
      </c>
      <c r="U123" s="214" t="s">
        <v>312</v>
      </c>
      <c r="V123" s="214" t="s">
        <v>582</v>
      </c>
      <c r="W123" s="214">
        <v>0</v>
      </c>
      <c r="X123" s="214">
        <v>5000</v>
      </c>
      <c r="Y123" s="217">
        <f t="shared" si="0"/>
        <v>5000</v>
      </c>
      <c r="Z123" s="214" t="s">
        <v>302</v>
      </c>
      <c r="AA123" s="214">
        <v>0</v>
      </c>
      <c r="AB123" s="214">
        <v>0</v>
      </c>
      <c r="AC123" s="214"/>
      <c r="AD123" s="214"/>
      <c r="AE123" s="214"/>
      <c r="AF123" s="219">
        <f t="shared" si="6"/>
        <v>0</v>
      </c>
      <c r="AG123" s="214"/>
      <c r="AH123" s="214"/>
      <c r="AI123" s="188">
        <f t="shared" si="7"/>
        <v>0</v>
      </c>
      <c r="AJ123" s="216">
        <f t="shared" si="8"/>
        <v>0</v>
      </c>
      <c r="AK123" s="216">
        <f t="shared" si="9"/>
        <v>0</v>
      </c>
      <c r="AL123" s="188">
        <f t="shared" si="10"/>
        <v>0</v>
      </c>
      <c r="AM123" s="214"/>
      <c r="AN123" s="214"/>
      <c r="AO123" s="214"/>
      <c r="AP123" s="214" t="s">
        <v>357</v>
      </c>
      <c r="AQ123" s="226" t="s">
        <v>358</v>
      </c>
    </row>
    <row r="124" spans="1:43" ht="30.75" customHeight="1" x14ac:dyDescent="0.15">
      <c r="A124" s="227" t="s">
        <v>292</v>
      </c>
      <c r="B124" s="227" t="s">
        <v>293</v>
      </c>
      <c r="C124" s="227" t="s">
        <v>431</v>
      </c>
      <c r="D124" s="214" t="s">
        <v>574</v>
      </c>
      <c r="E124" s="214" t="s">
        <v>151</v>
      </c>
      <c r="F124" s="212" t="s">
        <v>151</v>
      </c>
      <c r="G124" s="212"/>
      <c r="H124" s="212"/>
      <c r="I124" s="212"/>
      <c r="J124" s="212"/>
      <c r="K124" s="214" t="s">
        <v>222</v>
      </c>
      <c r="L124" s="212"/>
      <c r="M124" s="213" t="s">
        <v>296</v>
      </c>
      <c r="N124" s="214" t="s">
        <v>307</v>
      </c>
      <c r="O124" s="214" t="s">
        <v>298</v>
      </c>
      <c r="P124" s="214" t="s">
        <v>436</v>
      </c>
      <c r="Q124" s="214">
        <v>1</v>
      </c>
      <c r="R124" s="214" t="s">
        <v>583</v>
      </c>
      <c r="S124" s="214" t="s">
        <v>310</v>
      </c>
      <c r="T124" s="214" t="s">
        <v>311</v>
      </c>
      <c r="U124" s="214" t="s">
        <v>312</v>
      </c>
      <c r="V124" s="214" t="s">
        <v>507</v>
      </c>
      <c r="W124" s="214">
        <v>0</v>
      </c>
      <c r="X124" s="214">
        <v>6000</v>
      </c>
      <c r="Y124" s="217">
        <f t="shared" si="0"/>
        <v>6000</v>
      </c>
      <c r="Z124" s="214" t="s">
        <v>302</v>
      </c>
      <c r="AA124" s="214">
        <v>0</v>
      </c>
      <c r="AB124" s="214">
        <v>0</v>
      </c>
      <c r="AC124" s="214"/>
      <c r="AD124" s="214"/>
      <c r="AE124" s="214"/>
      <c r="AF124" s="219">
        <f t="shared" si="6"/>
        <v>0</v>
      </c>
      <c r="AG124" s="214"/>
      <c r="AH124" s="214"/>
      <c r="AI124" s="188">
        <f t="shared" si="7"/>
        <v>0</v>
      </c>
      <c r="AJ124" s="216">
        <f t="shared" si="8"/>
        <v>0</v>
      </c>
      <c r="AK124" s="216">
        <f t="shared" si="9"/>
        <v>0</v>
      </c>
      <c r="AL124" s="188">
        <f t="shared" si="10"/>
        <v>0</v>
      </c>
      <c r="AM124" s="214"/>
      <c r="AN124" s="214"/>
      <c r="AO124" s="214"/>
      <c r="AP124" s="214" t="s">
        <v>357</v>
      </c>
      <c r="AQ124" s="226" t="s">
        <v>358</v>
      </c>
    </row>
    <row r="125" spans="1:43" ht="30.75" customHeight="1" x14ac:dyDescent="0.15">
      <c r="A125" s="227" t="s">
        <v>292</v>
      </c>
      <c r="B125" s="227" t="s">
        <v>293</v>
      </c>
      <c r="C125" s="227" t="s">
        <v>422</v>
      </c>
      <c r="D125" s="214" t="s">
        <v>574</v>
      </c>
      <c r="E125" s="214" t="s">
        <v>151</v>
      </c>
      <c r="F125" s="212" t="s">
        <v>151</v>
      </c>
      <c r="G125" s="212"/>
      <c r="H125" s="212"/>
      <c r="I125" s="212"/>
      <c r="J125" s="212"/>
      <c r="K125" s="214" t="s">
        <v>222</v>
      </c>
      <c r="L125" s="212"/>
      <c r="M125" s="213" t="s">
        <v>296</v>
      </c>
      <c r="N125" s="214" t="s">
        <v>307</v>
      </c>
      <c r="O125" s="214" t="s">
        <v>298</v>
      </c>
      <c r="P125" s="214" t="s">
        <v>436</v>
      </c>
      <c r="Q125" s="214">
        <v>1</v>
      </c>
      <c r="R125" s="214" t="s">
        <v>584</v>
      </c>
      <c r="S125" s="214" t="s">
        <v>310</v>
      </c>
      <c r="T125" s="214" t="s">
        <v>311</v>
      </c>
      <c r="U125" s="214" t="s">
        <v>312</v>
      </c>
      <c r="V125" s="214" t="s">
        <v>489</v>
      </c>
      <c r="W125" s="214">
        <v>0</v>
      </c>
      <c r="X125" s="214">
        <v>7000</v>
      </c>
      <c r="Y125" s="217">
        <f t="shared" si="0"/>
        <v>7000</v>
      </c>
      <c r="Z125" s="214" t="s">
        <v>302</v>
      </c>
      <c r="AA125" s="214">
        <v>0</v>
      </c>
      <c r="AB125" s="214">
        <v>0</v>
      </c>
      <c r="AC125" s="214"/>
      <c r="AD125" s="214"/>
      <c r="AE125" s="214"/>
      <c r="AF125" s="219">
        <f t="shared" si="6"/>
        <v>0</v>
      </c>
      <c r="AG125" s="214"/>
      <c r="AH125" s="214"/>
      <c r="AI125" s="188">
        <f t="shared" si="7"/>
        <v>0</v>
      </c>
      <c r="AJ125" s="216">
        <f t="shared" si="8"/>
        <v>0</v>
      </c>
      <c r="AK125" s="216">
        <f t="shared" si="9"/>
        <v>0</v>
      </c>
      <c r="AL125" s="188">
        <f t="shared" si="10"/>
        <v>0</v>
      </c>
      <c r="AM125" s="214"/>
      <c r="AN125" s="214"/>
      <c r="AO125" s="214"/>
      <c r="AP125" s="214" t="s">
        <v>357</v>
      </c>
      <c r="AQ125" s="226" t="s">
        <v>358</v>
      </c>
    </row>
    <row r="126" spans="1:43" ht="30.75" customHeight="1" x14ac:dyDescent="0.15">
      <c r="A126" s="227" t="s">
        <v>292</v>
      </c>
      <c r="B126" s="227" t="s">
        <v>293</v>
      </c>
      <c r="C126" s="227" t="s">
        <v>334</v>
      </c>
      <c r="D126" s="214" t="s">
        <v>574</v>
      </c>
      <c r="E126" s="214" t="s">
        <v>151</v>
      </c>
      <c r="F126" s="212" t="s">
        <v>151</v>
      </c>
      <c r="G126" s="212"/>
      <c r="H126" s="212"/>
      <c r="I126" s="212"/>
      <c r="J126" s="212"/>
      <c r="K126" s="214" t="s">
        <v>222</v>
      </c>
      <c r="L126" s="212"/>
      <c r="M126" s="213" t="s">
        <v>296</v>
      </c>
      <c r="N126" s="214" t="s">
        <v>307</v>
      </c>
      <c r="O126" s="214" t="s">
        <v>298</v>
      </c>
      <c r="P126" s="214" t="s">
        <v>436</v>
      </c>
      <c r="Q126" s="214">
        <v>1</v>
      </c>
      <c r="R126" s="214" t="s">
        <v>585</v>
      </c>
      <c r="S126" s="214" t="s">
        <v>310</v>
      </c>
      <c r="T126" s="214" t="s">
        <v>311</v>
      </c>
      <c r="U126" s="214" t="s">
        <v>312</v>
      </c>
      <c r="V126" s="214" t="s">
        <v>586</v>
      </c>
      <c r="W126" s="214">
        <v>0</v>
      </c>
      <c r="X126" s="214">
        <v>6000</v>
      </c>
      <c r="Y126" s="217">
        <f t="shared" si="0"/>
        <v>6000</v>
      </c>
      <c r="Z126" s="214" t="s">
        <v>302</v>
      </c>
      <c r="AA126" s="214">
        <v>0</v>
      </c>
      <c r="AB126" s="214">
        <v>0</v>
      </c>
      <c r="AC126" s="214"/>
      <c r="AD126" s="214"/>
      <c r="AE126" s="214"/>
      <c r="AF126" s="219">
        <f t="shared" si="6"/>
        <v>0</v>
      </c>
      <c r="AG126" s="214"/>
      <c r="AH126" s="214"/>
      <c r="AI126" s="188">
        <f t="shared" si="7"/>
        <v>0</v>
      </c>
      <c r="AJ126" s="216">
        <f t="shared" si="8"/>
        <v>0</v>
      </c>
      <c r="AK126" s="216">
        <f t="shared" si="9"/>
        <v>0</v>
      </c>
      <c r="AL126" s="188">
        <f t="shared" si="10"/>
        <v>0</v>
      </c>
      <c r="AM126" s="214"/>
      <c r="AN126" s="214"/>
      <c r="AO126" s="214"/>
      <c r="AP126" s="214" t="s">
        <v>357</v>
      </c>
      <c r="AQ126" s="226" t="s">
        <v>358</v>
      </c>
    </row>
    <row r="127" spans="1:43" ht="30.75" customHeight="1" x14ac:dyDescent="0.15">
      <c r="A127" s="227" t="s">
        <v>292</v>
      </c>
      <c r="B127" s="227" t="s">
        <v>293</v>
      </c>
      <c r="C127" s="227" t="s">
        <v>552</v>
      </c>
      <c r="D127" s="214" t="s">
        <v>574</v>
      </c>
      <c r="E127" s="214" t="s">
        <v>151</v>
      </c>
      <c r="F127" s="212" t="s">
        <v>151</v>
      </c>
      <c r="G127" s="212"/>
      <c r="H127" s="212"/>
      <c r="I127" s="212"/>
      <c r="J127" s="212"/>
      <c r="K127" s="214" t="s">
        <v>222</v>
      </c>
      <c r="L127" s="212"/>
      <c r="M127" s="213" t="s">
        <v>296</v>
      </c>
      <c r="N127" s="214" t="s">
        <v>307</v>
      </c>
      <c r="O127" s="214" t="s">
        <v>298</v>
      </c>
      <c r="P127" s="214" t="s">
        <v>436</v>
      </c>
      <c r="Q127" s="214">
        <v>1</v>
      </c>
      <c r="R127" s="214" t="s">
        <v>587</v>
      </c>
      <c r="S127" s="214" t="s">
        <v>310</v>
      </c>
      <c r="T127" s="214" t="s">
        <v>311</v>
      </c>
      <c r="U127" s="214" t="s">
        <v>588</v>
      </c>
      <c r="V127" s="214" t="s">
        <v>515</v>
      </c>
      <c r="W127" s="214">
        <v>0</v>
      </c>
      <c r="X127" s="214">
        <v>11000</v>
      </c>
      <c r="Y127" s="217">
        <f t="shared" si="0"/>
        <v>11000</v>
      </c>
      <c r="Z127" s="214" t="s">
        <v>302</v>
      </c>
      <c r="AA127" s="214">
        <v>0</v>
      </c>
      <c r="AB127" s="214">
        <v>0</v>
      </c>
      <c r="AC127" s="214"/>
      <c r="AD127" s="214"/>
      <c r="AE127" s="214"/>
      <c r="AF127" s="219">
        <f t="shared" si="6"/>
        <v>0</v>
      </c>
      <c r="AG127" s="214"/>
      <c r="AH127" s="214"/>
      <c r="AI127" s="188">
        <f t="shared" si="7"/>
        <v>0</v>
      </c>
      <c r="AJ127" s="216">
        <f t="shared" si="8"/>
        <v>0</v>
      </c>
      <c r="AK127" s="216">
        <f t="shared" si="9"/>
        <v>0</v>
      </c>
      <c r="AL127" s="188">
        <f t="shared" si="10"/>
        <v>0</v>
      </c>
      <c r="AM127" s="214"/>
      <c r="AN127" s="214"/>
      <c r="AO127" s="214"/>
      <c r="AP127" s="214" t="s">
        <v>357</v>
      </c>
      <c r="AQ127" s="226" t="s">
        <v>358</v>
      </c>
    </row>
    <row r="128" spans="1:43" ht="30.75" customHeight="1" x14ac:dyDescent="0.15">
      <c r="A128" s="227" t="s">
        <v>292</v>
      </c>
      <c r="B128" s="227" t="s">
        <v>293</v>
      </c>
      <c r="C128" s="227" t="s">
        <v>394</v>
      </c>
      <c r="D128" s="214" t="s">
        <v>574</v>
      </c>
      <c r="E128" s="214" t="s">
        <v>151</v>
      </c>
      <c r="F128" s="212" t="s">
        <v>151</v>
      </c>
      <c r="G128" s="212"/>
      <c r="H128" s="212"/>
      <c r="I128" s="212"/>
      <c r="J128" s="212"/>
      <c r="K128" s="214" t="s">
        <v>222</v>
      </c>
      <c r="L128" s="212"/>
      <c r="M128" s="213" t="s">
        <v>296</v>
      </c>
      <c r="N128" s="214" t="s">
        <v>307</v>
      </c>
      <c r="O128" s="214" t="s">
        <v>298</v>
      </c>
      <c r="P128" s="214" t="s">
        <v>436</v>
      </c>
      <c r="Q128" s="214">
        <v>1</v>
      </c>
      <c r="R128" s="214" t="s">
        <v>589</v>
      </c>
      <c r="S128" s="214" t="s">
        <v>310</v>
      </c>
      <c r="T128" s="214" t="s">
        <v>311</v>
      </c>
      <c r="U128" s="214" t="s">
        <v>312</v>
      </c>
      <c r="V128" s="214" t="s">
        <v>383</v>
      </c>
      <c r="W128" s="214">
        <v>0</v>
      </c>
      <c r="X128" s="214">
        <v>5000</v>
      </c>
      <c r="Y128" s="217">
        <f t="shared" si="0"/>
        <v>5000</v>
      </c>
      <c r="Z128" s="214" t="s">
        <v>302</v>
      </c>
      <c r="AA128" s="214">
        <v>0</v>
      </c>
      <c r="AB128" s="214">
        <v>0</v>
      </c>
      <c r="AC128" s="214"/>
      <c r="AD128" s="214"/>
      <c r="AE128" s="214"/>
      <c r="AF128" s="219">
        <f t="shared" si="6"/>
        <v>0</v>
      </c>
      <c r="AG128" s="214"/>
      <c r="AH128" s="214"/>
      <c r="AI128" s="188">
        <f t="shared" si="7"/>
        <v>0</v>
      </c>
      <c r="AJ128" s="216">
        <f t="shared" si="8"/>
        <v>0</v>
      </c>
      <c r="AK128" s="216">
        <f t="shared" si="9"/>
        <v>0</v>
      </c>
      <c r="AL128" s="188">
        <f t="shared" si="10"/>
        <v>0</v>
      </c>
      <c r="AM128" s="214"/>
      <c r="AN128" s="214"/>
      <c r="AO128" s="214"/>
      <c r="AP128" s="214" t="s">
        <v>357</v>
      </c>
      <c r="AQ128" s="226" t="s">
        <v>358</v>
      </c>
    </row>
    <row r="129" spans="1:43" ht="30.75" customHeight="1" x14ac:dyDescent="0.15">
      <c r="A129" s="227" t="s">
        <v>292</v>
      </c>
      <c r="B129" s="227" t="s">
        <v>293</v>
      </c>
      <c r="C129" s="227" t="s">
        <v>323</v>
      </c>
      <c r="D129" s="214" t="s">
        <v>574</v>
      </c>
      <c r="E129" s="214" t="s">
        <v>151</v>
      </c>
      <c r="F129" s="212" t="s">
        <v>151</v>
      </c>
      <c r="G129" s="212"/>
      <c r="H129" s="212"/>
      <c r="I129" s="212"/>
      <c r="J129" s="212"/>
      <c r="K129" s="214" t="s">
        <v>222</v>
      </c>
      <c r="L129" s="212"/>
      <c r="M129" s="213" t="s">
        <v>296</v>
      </c>
      <c r="N129" s="214" t="s">
        <v>307</v>
      </c>
      <c r="O129" s="214" t="s">
        <v>298</v>
      </c>
      <c r="P129" s="214" t="s">
        <v>436</v>
      </c>
      <c r="Q129" s="214">
        <v>1</v>
      </c>
      <c r="R129" s="214" t="s">
        <v>590</v>
      </c>
      <c r="S129" s="214" t="s">
        <v>310</v>
      </c>
      <c r="T129" s="214" t="s">
        <v>311</v>
      </c>
      <c r="U129" s="214" t="s">
        <v>312</v>
      </c>
      <c r="V129" s="214" t="s">
        <v>591</v>
      </c>
      <c r="W129" s="214">
        <v>0</v>
      </c>
      <c r="X129" s="214">
        <v>6000</v>
      </c>
      <c r="Y129" s="217">
        <f t="shared" si="0"/>
        <v>6000</v>
      </c>
      <c r="Z129" s="214" t="s">
        <v>302</v>
      </c>
      <c r="AA129" s="214">
        <v>0</v>
      </c>
      <c r="AB129" s="214">
        <v>0</v>
      </c>
      <c r="AC129" s="214"/>
      <c r="AD129" s="214"/>
      <c r="AE129" s="214"/>
      <c r="AF129" s="219">
        <f t="shared" si="6"/>
        <v>0</v>
      </c>
      <c r="AG129" s="214"/>
      <c r="AH129" s="214"/>
      <c r="AI129" s="188">
        <f t="shared" si="7"/>
        <v>0</v>
      </c>
      <c r="AJ129" s="216">
        <f t="shared" si="8"/>
        <v>0</v>
      </c>
      <c r="AK129" s="216">
        <f t="shared" si="9"/>
        <v>0</v>
      </c>
      <c r="AL129" s="188">
        <f t="shared" si="10"/>
        <v>0</v>
      </c>
      <c r="AM129" s="214"/>
      <c r="AN129" s="214"/>
      <c r="AO129" s="214"/>
      <c r="AP129" s="214" t="s">
        <v>357</v>
      </c>
      <c r="AQ129" s="226" t="s">
        <v>358</v>
      </c>
    </row>
    <row r="130" spans="1:43" ht="30.75" customHeight="1" x14ac:dyDescent="0.15">
      <c r="A130" s="227" t="s">
        <v>292</v>
      </c>
      <c r="B130" s="227" t="s">
        <v>293</v>
      </c>
      <c r="C130" s="227" t="s">
        <v>374</v>
      </c>
      <c r="D130" s="214" t="s">
        <v>574</v>
      </c>
      <c r="E130" s="214" t="s">
        <v>151</v>
      </c>
      <c r="F130" s="212" t="s">
        <v>151</v>
      </c>
      <c r="G130" s="212"/>
      <c r="H130" s="212"/>
      <c r="I130" s="212"/>
      <c r="J130" s="212"/>
      <c r="K130" s="214" t="s">
        <v>222</v>
      </c>
      <c r="L130" s="212"/>
      <c r="M130" s="213" t="s">
        <v>296</v>
      </c>
      <c r="N130" s="214" t="s">
        <v>307</v>
      </c>
      <c r="O130" s="214" t="s">
        <v>298</v>
      </c>
      <c r="P130" s="214" t="s">
        <v>436</v>
      </c>
      <c r="Q130" s="214">
        <v>1</v>
      </c>
      <c r="R130" s="214" t="s">
        <v>592</v>
      </c>
      <c r="S130" s="214" t="s">
        <v>310</v>
      </c>
      <c r="T130" s="214" t="s">
        <v>311</v>
      </c>
      <c r="U130" s="214" t="s">
        <v>312</v>
      </c>
      <c r="V130" s="214" t="s">
        <v>426</v>
      </c>
      <c r="W130" s="214">
        <v>0</v>
      </c>
      <c r="X130" s="214">
        <v>20000</v>
      </c>
      <c r="Y130" s="217">
        <f t="shared" si="0"/>
        <v>20000</v>
      </c>
      <c r="Z130" s="214" t="s">
        <v>302</v>
      </c>
      <c r="AA130" s="214">
        <v>0</v>
      </c>
      <c r="AB130" s="214">
        <v>0</v>
      </c>
      <c r="AC130" s="214"/>
      <c r="AD130" s="214"/>
      <c r="AE130" s="214"/>
      <c r="AF130" s="219">
        <f t="shared" si="6"/>
        <v>0</v>
      </c>
      <c r="AG130" s="214"/>
      <c r="AH130" s="214"/>
      <c r="AI130" s="188">
        <f t="shared" si="7"/>
        <v>0</v>
      </c>
      <c r="AJ130" s="216">
        <f t="shared" si="8"/>
        <v>0</v>
      </c>
      <c r="AK130" s="216">
        <f t="shared" si="9"/>
        <v>0</v>
      </c>
      <c r="AL130" s="188">
        <f t="shared" si="10"/>
        <v>0</v>
      </c>
      <c r="AM130" s="214"/>
      <c r="AN130" s="214"/>
      <c r="AO130" s="214"/>
      <c r="AP130" s="214" t="s">
        <v>357</v>
      </c>
      <c r="AQ130" s="226" t="s">
        <v>358</v>
      </c>
    </row>
    <row r="131" spans="1:43" ht="30.75" customHeight="1" x14ac:dyDescent="0.15">
      <c r="A131" s="227" t="s">
        <v>292</v>
      </c>
      <c r="B131" s="227" t="s">
        <v>293</v>
      </c>
      <c r="C131" s="227" t="s">
        <v>448</v>
      </c>
      <c r="D131" s="214" t="s">
        <v>574</v>
      </c>
      <c r="E131" s="214" t="s">
        <v>151</v>
      </c>
      <c r="F131" s="212" t="s">
        <v>151</v>
      </c>
      <c r="G131" s="212"/>
      <c r="H131" s="212"/>
      <c r="I131" s="212"/>
      <c r="J131" s="212"/>
      <c r="K131" s="214" t="s">
        <v>222</v>
      </c>
      <c r="L131" s="212"/>
      <c r="M131" s="213" t="s">
        <v>296</v>
      </c>
      <c r="N131" s="214" t="s">
        <v>307</v>
      </c>
      <c r="O131" s="214" t="s">
        <v>298</v>
      </c>
      <c r="P131" s="214" t="s">
        <v>436</v>
      </c>
      <c r="Q131" s="214">
        <v>1</v>
      </c>
      <c r="R131" s="214" t="s">
        <v>593</v>
      </c>
      <c r="S131" s="214" t="s">
        <v>310</v>
      </c>
      <c r="T131" s="214" t="s">
        <v>311</v>
      </c>
      <c r="U131" s="214" t="s">
        <v>312</v>
      </c>
      <c r="V131" s="214" t="s">
        <v>594</v>
      </c>
      <c r="W131" s="214">
        <v>0</v>
      </c>
      <c r="X131" s="214">
        <v>3000</v>
      </c>
      <c r="Y131" s="217">
        <f t="shared" si="0"/>
        <v>3000</v>
      </c>
      <c r="Z131" s="214" t="s">
        <v>302</v>
      </c>
      <c r="AA131" s="214">
        <v>0</v>
      </c>
      <c r="AB131" s="214">
        <v>0</v>
      </c>
      <c r="AC131" s="214"/>
      <c r="AD131" s="214"/>
      <c r="AE131" s="214"/>
      <c r="AF131" s="219">
        <f t="shared" si="6"/>
        <v>0</v>
      </c>
      <c r="AG131" s="214"/>
      <c r="AH131" s="214"/>
      <c r="AI131" s="188">
        <f t="shared" si="7"/>
        <v>0</v>
      </c>
      <c r="AJ131" s="216">
        <f t="shared" si="8"/>
        <v>0</v>
      </c>
      <c r="AK131" s="216">
        <f t="shared" si="9"/>
        <v>0</v>
      </c>
      <c r="AL131" s="188">
        <f t="shared" si="10"/>
        <v>0</v>
      </c>
      <c r="AM131" s="214"/>
      <c r="AN131" s="214"/>
      <c r="AO131" s="214"/>
      <c r="AP131" s="214" t="s">
        <v>357</v>
      </c>
      <c r="AQ131" s="226" t="s">
        <v>358</v>
      </c>
    </row>
    <row r="132" spans="1:43" ht="30.75" customHeight="1" x14ac:dyDescent="0.15">
      <c r="A132" s="227" t="s">
        <v>292</v>
      </c>
      <c r="B132" s="227" t="s">
        <v>293</v>
      </c>
      <c r="C132" s="227" t="s">
        <v>466</v>
      </c>
      <c r="D132" s="214" t="s">
        <v>574</v>
      </c>
      <c r="E132" s="214" t="s">
        <v>151</v>
      </c>
      <c r="F132" s="212" t="s">
        <v>151</v>
      </c>
      <c r="G132" s="212"/>
      <c r="H132" s="212"/>
      <c r="I132" s="212"/>
      <c r="J132" s="212"/>
      <c r="K132" s="214" t="s">
        <v>222</v>
      </c>
      <c r="L132" s="212"/>
      <c r="M132" s="213" t="s">
        <v>296</v>
      </c>
      <c r="N132" s="214" t="s">
        <v>307</v>
      </c>
      <c r="O132" s="214" t="s">
        <v>298</v>
      </c>
      <c r="P132" s="214" t="s">
        <v>436</v>
      </c>
      <c r="Q132" s="214">
        <v>1</v>
      </c>
      <c r="R132" s="214" t="s">
        <v>595</v>
      </c>
      <c r="S132" s="214" t="s">
        <v>310</v>
      </c>
      <c r="T132" s="214" t="s">
        <v>311</v>
      </c>
      <c r="U132" s="214" t="s">
        <v>312</v>
      </c>
      <c r="V132" s="214" t="s">
        <v>387</v>
      </c>
      <c r="W132" s="214">
        <v>0</v>
      </c>
      <c r="X132" s="214">
        <v>12000</v>
      </c>
      <c r="Y132" s="217">
        <f t="shared" si="0"/>
        <v>12000</v>
      </c>
      <c r="Z132" s="214" t="s">
        <v>302</v>
      </c>
      <c r="AA132" s="214">
        <v>0</v>
      </c>
      <c r="AB132" s="214">
        <v>0</v>
      </c>
      <c r="AC132" s="214"/>
      <c r="AD132" s="214"/>
      <c r="AE132" s="214"/>
      <c r="AF132" s="219">
        <f t="shared" si="6"/>
        <v>0</v>
      </c>
      <c r="AG132" s="214"/>
      <c r="AH132" s="214"/>
      <c r="AI132" s="188">
        <f t="shared" si="7"/>
        <v>0</v>
      </c>
      <c r="AJ132" s="216">
        <f t="shared" si="8"/>
        <v>0</v>
      </c>
      <c r="AK132" s="216">
        <f t="shared" si="9"/>
        <v>0</v>
      </c>
      <c r="AL132" s="188">
        <f t="shared" si="10"/>
        <v>0</v>
      </c>
      <c r="AM132" s="214"/>
      <c r="AN132" s="214"/>
      <c r="AO132" s="214"/>
      <c r="AP132" s="214" t="s">
        <v>357</v>
      </c>
      <c r="AQ132" s="226" t="s">
        <v>358</v>
      </c>
    </row>
    <row r="133" spans="1:43" ht="30.75" customHeight="1" x14ac:dyDescent="0.15">
      <c r="A133" s="227" t="s">
        <v>292</v>
      </c>
      <c r="B133" s="227" t="s">
        <v>293</v>
      </c>
      <c r="C133" s="227" t="s">
        <v>596</v>
      </c>
      <c r="D133" s="214" t="s">
        <v>574</v>
      </c>
      <c r="E133" s="214" t="s">
        <v>151</v>
      </c>
      <c r="F133" s="212" t="s">
        <v>151</v>
      </c>
      <c r="G133" s="212"/>
      <c r="H133" s="212"/>
      <c r="I133" s="212"/>
      <c r="J133" s="212"/>
      <c r="K133" s="212"/>
      <c r="L133" s="212" t="s">
        <v>226</v>
      </c>
      <c r="M133" s="213" t="s">
        <v>296</v>
      </c>
      <c r="N133" s="214" t="s">
        <v>307</v>
      </c>
      <c r="O133" s="214" t="s">
        <v>298</v>
      </c>
      <c r="P133" s="214" t="s">
        <v>436</v>
      </c>
      <c r="Q133" s="214">
        <v>1</v>
      </c>
      <c r="R133" s="214" t="s">
        <v>597</v>
      </c>
      <c r="S133" s="214" t="s">
        <v>310</v>
      </c>
      <c r="T133" s="214" t="s">
        <v>519</v>
      </c>
      <c r="U133" s="214" t="s">
        <v>519</v>
      </c>
      <c r="V133" s="214" t="s">
        <v>520</v>
      </c>
      <c r="W133" s="214">
        <v>0</v>
      </c>
      <c r="X133" s="214">
        <v>5000</v>
      </c>
      <c r="Y133" s="217">
        <f t="shared" si="0"/>
        <v>5000</v>
      </c>
      <c r="Z133" s="214" t="s">
        <v>302</v>
      </c>
      <c r="AA133" s="214">
        <v>0</v>
      </c>
      <c r="AB133" s="214">
        <v>0</v>
      </c>
      <c r="AC133" s="214"/>
      <c r="AD133" s="214"/>
      <c r="AE133" s="214"/>
      <c r="AF133" s="219">
        <f t="shared" si="6"/>
        <v>0</v>
      </c>
      <c r="AG133" s="214"/>
      <c r="AH133" s="214"/>
      <c r="AI133" s="188">
        <f t="shared" si="7"/>
        <v>0</v>
      </c>
      <c r="AJ133" s="216">
        <f t="shared" si="8"/>
        <v>0</v>
      </c>
      <c r="AK133" s="216">
        <f t="shared" si="9"/>
        <v>0</v>
      </c>
      <c r="AL133" s="188">
        <f t="shared" si="10"/>
        <v>0</v>
      </c>
      <c r="AM133" s="214"/>
      <c r="AN133" s="214"/>
      <c r="AO133" s="214"/>
      <c r="AP133" s="214" t="s">
        <v>357</v>
      </c>
      <c r="AQ133" s="226" t="s">
        <v>358</v>
      </c>
    </row>
    <row r="134" spans="1:43" ht="30.75" customHeight="1" x14ac:dyDescent="0.15">
      <c r="A134" s="227" t="s">
        <v>292</v>
      </c>
      <c r="B134" s="227" t="s">
        <v>293</v>
      </c>
      <c r="C134" s="227" t="s">
        <v>517</v>
      </c>
      <c r="D134" s="214" t="s">
        <v>574</v>
      </c>
      <c r="E134" s="214" t="s">
        <v>151</v>
      </c>
      <c r="F134" s="212" t="s">
        <v>151</v>
      </c>
      <c r="G134" s="212"/>
      <c r="H134" s="212"/>
      <c r="I134" s="212"/>
      <c r="J134" s="212"/>
      <c r="K134" s="212"/>
      <c r="L134" s="212" t="s">
        <v>226</v>
      </c>
      <c r="M134" s="213" t="s">
        <v>296</v>
      </c>
      <c r="N134" s="214" t="s">
        <v>307</v>
      </c>
      <c r="O134" s="214" t="s">
        <v>298</v>
      </c>
      <c r="P134" s="214" t="s">
        <v>436</v>
      </c>
      <c r="Q134" s="214">
        <v>1</v>
      </c>
      <c r="R134" s="214" t="s">
        <v>598</v>
      </c>
      <c r="S134" s="214" t="s">
        <v>310</v>
      </c>
      <c r="T134" s="214" t="s">
        <v>599</v>
      </c>
      <c r="U134" s="214" t="s">
        <v>469</v>
      </c>
      <c r="V134" s="214" t="s">
        <v>600</v>
      </c>
      <c r="W134" s="214">
        <v>0</v>
      </c>
      <c r="X134" s="214">
        <v>25000</v>
      </c>
      <c r="Y134" s="217">
        <f t="shared" si="0"/>
        <v>25000</v>
      </c>
      <c r="Z134" s="214" t="s">
        <v>302</v>
      </c>
      <c r="AA134" s="214">
        <v>0</v>
      </c>
      <c r="AB134" s="214">
        <v>0</v>
      </c>
      <c r="AC134" s="214"/>
      <c r="AD134" s="214"/>
      <c r="AE134" s="214"/>
      <c r="AF134" s="219">
        <f t="shared" si="6"/>
        <v>0</v>
      </c>
      <c r="AG134" s="214"/>
      <c r="AH134" s="214"/>
      <c r="AI134" s="188">
        <f t="shared" si="7"/>
        <v>0</v>
      </c>
      <c r="AJ134" s="216">
        <f t="shared" si="8"/>
        <v>0</v>
      </c>
      <c r="AK134" s="216">
        <f t="shared" si="9"/>
        <v>0</v>
      </c>
      <c r="AL134" s="188">
        <f t="shared" si="10"/>
        <v>0</v>
      </c>
      <c r="AM134" s="214"/>
      <c r="AN134" s="214"/>
      <c r="AO134" s="214"/>
      <c r="AP134" s="214" t="s">
        <v>357</v>
      </c>
      <c r="AQ134" s="226" t="s">
        <v>358</v>
      </c>
    </row>
    <row r="135" spans="1:43" ht="30.75" customHeight="1" x14ac:dyDescent="0.15">
      <c r="A135" s="227" t="s">
        <v>292</v>
      </c>
      <c r="B135" s="227" t="s">
        <v>293</v>
      </c>
      <c r="C135" s="227" t="s">
        <v>483</v>
      </c>
      <c r="D135" s="214" t="s">
        <v>574</v>
      </c>
      <c r="E135" s="214" t="s">
        <v>151</v>
      </c>
      <c r="F135" s="212" t="s">
        <v>151</v>
      </c>
      <c r="G135" s="212"/>
      <c r="H135" s="212"/>
      <c r="I135" s="212"/>
      <c r="J135" s="212"/>
      <c r="K135" s="212"/>
      <c r="L135" s="212" t="s">
        <v>226</v>
      </c>
      <c r="M135" s="213" t="s">
        <v>296</v>
      </c>
      <c r="N135" s="214" t="s">
        <v>307</v>
      </c>
      <c r="O135" s="214" t="s">
        <v>298</v>
      </c>
      <c r="P135" s="214" t="s">
        <v>436</v>
      </c>
      <c r="Q135" s="214">
        <v>1</v>
      </c>
      <c r="R135" s="214" t="s">
        <v>601</v>
      </c>
      <c r="S135" s="214" t="s">
        <v>310</v>
      </c>
      <c r="T135" s="214" t="s">
        <v>468</v>
      </c>
      <c r="U135" s="214" t="s">
        <v>469</v>
      </c>
      <c r="V135" s="214" t="s">
        <v>469</v>
      </c>
      <c r="W135" s="214">
        <v>0</v>
      </c>
      <c r="X135" s="214">
        <v>18000</v>
      </c>
      <c r="Y135" s="217">
        <f t="shared" si="0"/>
        <v>18000</v>
      </c>
      <c r="Z135" s="214" t="s">
        <v>302</v>
      </c>
      <c r="AA135" s="214">
        <v>0</v>
      </c>
      <c r="AB135" s="214">
        <v>0</v>
      </c>
      <c r="AC135" s="214"/>
      <c r="AD135" s="214"/>
      <c r="AE135" s="214"/>
      <c r="AF135" s="219">
        <f t="shared" ref="AF135:AF144" si="11">SUM(AD135:AE135)</f>
        <v>0</v>
      </c>
      <c r="AG135" s="214"/>
      <c r="AH135" s="214"/>
      <c r="AI135" s="188">
        <f t="shared" ref="AI135:AI144" si="12">SUM(AG135:AH135)</f>
        <v>0</v>
      </c>
      <c r="AJ135" s="216">
        <f t="shared" ref="AJ135:AJ144" si="13">AD135+AG135</f>
        <v>0</v>
      </c>
      <c r="AK135" s="216">
        <f t="shared" ref="AK135:AK144" si="14">AE135+AH135</f>
        <v>0</v>
      </c>
      <c r="AL135" s="188">
        <f t="shared" ref="AL135:AL144" si="15">AJ135+AK135</f>
        <v>0</v>
      </c>
      <c r="AM135" s="214"/>
      <c r="AN135" s="214"/>
      <c r="AO135" s="214"/>
      <c r="AP135" s="214" t="s">
        <v>357</v>
      </c>
      <c r="AQ135" s="226" t="s">
        <v>358</v>
      </c>
    </row>
    <row r="136" spans="1:43" ht="30.75" customHeight="1" x14ac:dyDescent="0.15">
      <c r="A136" s="227" t="s">
        <v>292</v>
      </c>
      <c r="B136" s="227" t="s">
        <v>293</v>
      </c>
      <c r="C136" s="227" t="s">
        <v>602</v>
      </c>
      <c r="D136" s="214" t="s">
        <v>574</v>
      </c>
      <c r="E136" s="214" t="s">
        <v>151</v>
      </c>
      <c r="F136" s="212" t="s">
        <v>151</v>
      </c>
      <c r="G136" s="212"/>
      <c r="H136" s="212"/>
      <c r="I136" s="212"/>
      <c r="J136" s="212"/>
      <c r="K136" s="212"/>
      <c r="L136" s="212" t="s">
        <v>226</v>
      </c>
      <c r="M136" s="213" t="s">
        <v>296</v>
      </c>
      <c r="N136" s="214" t="s">
        <v>307</v>
      </c>
      <c r="O136" s="214" t="s">
        <v>298</v>
      </c>
      <c r="P136" s="214" t="s">
        <v>436</v>
      </c>
      <c r="Q136" s="214">
        <v>1</v>
      </c>
      <c r="R136" s="214" t="s">
        <v>603</v>
      </c>
      <c r="S136" s="214" t="s">
        <v>310</v>
      </c>
      <c r="T136" s="214" t="s">
        <v>364</v>
      </c>
      <c r="U136" s="214" t="s">
        <v>558</v>
      </c>
      <c r="V136" s="214" t="s">
        <v>558</v>
      </c>
      <c r="W136" s="214">
        <v>0</v>
      </c>
      <c r="X136" s="214">
        <v>5000</v>
      </c>
      <c r="Y136" s="217">
        <f t="shared" si="0"/>
        <v>5000</v>
      </c>
      <c r="Z136" s="214" t="s">
        <v>302</v>
      </c>
      <c r="AA136" s="214">
        <v>0</v>
      </c>
      <c r="AB136" s="214">
        <v>0</v>
      </c>
      <c r="AC136" s="214"/>
      <c r="AD136" s="214"/>
      <c r="AE136" s="214"/>
      <c r="AF136" s="219">
        <f t="shared" si="11"/>
        <v>0</v>
      </c>
      <c r="AG136" s="214"/>
      <c r="AH136" s="214"/>
      <c r="AI136" s="188">
        <f t="shared" si="12"/>
        <v>0</v>
      </c>
      <c r="AJ136" s="216">
        <f t="shared" si="13"/>
        <v>0</v>
      </c>
      <c r="AK136" s="216">
        <f t="shared" si="14"/>
        <v>0</v>
      </c>
      <c r="AL136" s="188">
        <f t="shared" si="15"/>
        <v>0</v>
      </c>
      <c r="AM136" s="214"/>
      <c r="AN136" s="214"/>
      <c r="AO136" s="214"/>
      <c r="AP136" s="214" t="s">
        <v>357</v>
      </c>
      <c r="AQ136" s="226" t="s">
        <v>358</v>
      </c>
    </row>
    <row r="137" spans="1:43" ht="30.75" customHeight="1" x14ac:dyDescent="0.15">
      <c r="A137" s="227" t="s">
        <v>292</v>
      </c>
      <c r="B137" s="227" t="s">
        <v>293</v>
      </c>
      <c r="C137" s="227" t="s">
        <v>604</v>
      </c>
      <c r="D137" s="214" t="s">
        <v>574</v>
      </c>
      <c r="E137" s="214" t="s">
        <v>151</v>
      </c>
      <c r="F137" s="212" t="s">
        <v>151</v>
      </c>
      <c r="G137" s="212"/>
      <c r="H137" s="212"/>
      <c r="I137" s="212"/>
      <c r="J137" s="212"/>
      <c r="K137" s="212"/>
      <c r="L137" s="212" t="s">
        <v>226</v>
      </c>
      <c r="M137" s="213" t="s">
        <v>296</v>
      </c>
      <c r="N137" s="214" t="s">
        <v>307</v>
      </c>
      <c r="O137" s="214" t="s">
        <v>298</v>
      </c>
      <c r="P137" s="214" t="s">
        <v>436</v>
      </c>
      <c r="Q137" s="214">
        <v>1</v>
      </c>
      <c r="R137" s="214" t="s">
        <v>605</v>
      </c>
      <c r="S137" s="214" t="s">
        <v>310</v>
      </c>
      <c r="T137" s="214" t="s">
        <v>606</v>
      </c>
      <c r="U137" s="214" t="s">
        <v>607</v>
      </c>
      <c r="V137" s="214" t="s">
        <v>608</v>
      </c>
      <c r="W137" s="214">
        <v>0</v>
      </c>
      <c r="X137" s="214">
        <v>35000</v>
      </c>
      <c r="Y137" s="217">
        <f t="shared" si="0"/>
        <v>35000</v>
      </c>
      <c r="Z137" s="214" t="s">
        <v>302</v>
      </c>
      <c r="AA137" s="214">
        <v>0</v>
      </c>
      <c r="AB137" s="214">
        <v>0</v>
      </c>
      <c r="AC137" s="214"/>
      <c r="AD137" s="214"/>
      <c r="AE137" s="214"/>
      <c r="AF137" s="219">
        <f t="shared" si="11"/>
        <v>0</v>
      </c>
      <c r="AG137" s="214"/>
      <c r="AH137" s="214"/>
      <c r="AI137" s="188">
        <f t="shared" si="12"/>
        <v>0</v>
      </c>
      <c r="AJ137" s="216">
        <f t="shared" si="13"/>
        <v>0</v>
      </c>
      <c r="AK137" s="216">
        <f t="shared" si="14"/>
        <v>0</v>
      </c>
      <c r="AL137" s="188">
        <f t="shared" si="15"/>
        <v>0</v>
      </c>
      <c r="AM137" s="214"/>
      <c r="AN137" s="214"/>
      <c r="AO137" s="214"/>
      <c r="AP137" s="214" t="s">
        <v>357</v>
      </c>
      <c r="AQ137" s="226" t="s">
        <v>358</v>
      </c>
    </row>
    <row r="138" spans="1:43" ht="30.75" customHeight="1" x14ac:dyDescent="0.15">
      <c r="A138" s="227" t="s">
        <v>292</v>
      </c>
      <c r="B138" s="227" t="s">
        <v>293</v>
      </c>
      <c r="C138" s="227" t="s">
        <v>609</v>
      </c>
      <c r="D138" s="214" t="s">
        <v>574</v>
      </c>
      <c r="E138" s="214" t="s">
        <v>151</v>
      </c>
      <c r="F138" s="212" t="s">
        <v>151</v>
      </c>
      <c r="G138" s="212"/>
      <c r="H138" s="212"/>
      <c r="I138" s="212"/>
      <c r="J138" s="212"/>
      <c r="K138" s="212"/>
      <c r="L138" s="212" t="s">
        <v>226</v>
      </c>
      <c r="M138" s="213" t="s">
        <v>296</v>
      </c>
      <c r="N138" s="214" t="s">
        <v>307</v>
      </c>
      <c r="O138" s="214" t="s">
        <v>298</v>
      </c>
      <c r="P138" s="214" t="s">
        <v>436</v>
      </c>
      <c r="Q138" s="214">
        <v>1</v>
      </c>
      <c r="R138" s="214" t="s">
        <v>610</v>
      </c>
      <c r="S138" s="214" t="s">
        <v>310</v>
      </c>
      <c r="T138" s="214" t="s">
        <v>606</v>
      </c>
      <c r="U138" s="214" t="s">
        <v>607</v>
      </c>
      <c r="V138" s="214" t="s">
        <v>608</v>
      </c>
      <c r="W138" s="214">
        <v>0</v>
      </c>
      <c r="X138" s="214">
        <v>25000</v>
      </c>
      <c r="Y138" s="217">
        <f t="shared" si="0"/>
        <v>25000</v>
      </c>
      <c r="Z138" s="214" t="s">
        <v>302</v>
      </c>
      <c r="AA138" s="214">
        <v>0</v>
      </c>
      <c r="AB138" s="214">
        <v>0</v>
      </c>
      <c r="AC138" s="214"/>
      <c r="AD138" s="214"/>
      <c r="AE138" s="214"/>
      <c r="AF138" s="219">
        <f t="shared" si="11"/>
        <v>0</v>
      </c>
      <c r="AG138" s="214"/>
      <c r="AH138" s="214"/>
      <c r="AI138" s="188">
        <f t="shared" si="12"/>
        <v>0</v>
      </c>
      <c r="AJ138" s="216">
        <f t="shared" si="13"/>
        <v>0</v>
      </c>
      <c r="AK138" s="216">
        <f t="shared" si="14"/>
        <v>0</v>
      </c>
      <c r="AL138" s="188">
        <f t="shared" si="15"/>
        <v>0</v>
      </c>
      <c r="AM138" s="214"/>
      <c r="AN138" s="214"/>
      <c r="AO138" s="214"/>
      <c r="AP138" s="214" t="s">
        <v>357</v>
      </c>
      <c r="AQ138" s="226" t="s">
        <v>358</v>
      </c>
    </row>
    <row r="139" spans="1:43" ht="30.75" customHeight="1" x14ac:dyDescent="0.15">
      <c r="A139" s="227" t="s">
        <v>292</v>
      </c>
      <c r="B139" s="227" t="s">
        <v>293</v>
      </c>
      <c r="C139" s="227" t="s">
        <v>611</v>
      </c>
      <c r="D139" s="214" t="s">
        <v>612</v>
      </c>
      <c r="E139" s="214" t="s">
        <v>151</v>
      </c>
      <c r="F139" s="212" t="s">
        <v>151</v>
      </c>
      <c r="G139" s="212"/>
      <c r="H139" s="212"/>
      <c r="I139" s="212"/>
      <c r="J139" s="212"/>
      <c r="K139" s="212"/>
      <c r="L139" s="212" t="s">
        <v>226</v>
      </c>
      <c r="M139" s="213" t="s">
        <v>296</v>
      </c>
      <c r="N139" s="214" t="s">
        <v>307</v>
      </c>
      <c r="O139" s="214" t="s">
        <v>298</v>
      </c>
      <c r="P139" s="214" t="s">
        <v>436</v>
      </c>
      <c r="Q139" s="214">
        <v>3</v>
      </c>
      <c r="R139" s="214" t="s">
        <v>613</v>
      </c>
      <c r="S139" s="214" t="s">
        <v>310</v>
      </c>
      <c r="T139" s="214" t="s">
        <v>519</v>
      </c>
      <c r="U139" s="214" t="s">
        <v>519</v>
      </c>
      <c r="V139" s="214" t="s">
        <v>519</v>
      </c>
      <c r="W139" s="214">
        <v>0</v>
      </c>
      <c r="X139" s="214">
        <v>192</v>
      </c>
      <c r="Y139" s="217">
        <f t="shared" si="0"/>
        <v>192</v>
      </c>
      <c r="Z139" s="214" t="s">
        <v>302</v>
      </c>
      <c r="AA139" s="214">
        <v>0</v>
      </c>
      <c r="AB139" s="214">
        <v>0</v>
      </c>
      <c r="AC139" s="214"/>
      <c r="AD139" s="214"/>
      <c r="AE139" s="214"/>
      <c r="AF139" s="219">
        <f t="shared" si="11"/>
        <v>0</v>
      </c>
      <c r="AG139" s="214"/>
      <c r="AH139" s="214"/>
      <c r="AI139" s="188">
        <f t="shared" si="12"/>
        <v>0</v>
      </c>
      <c r="AJ139" s="216">
        <f t="shared" si="13"/>
        <v>0</v>
      </c>
      <c r="AK139" s="216">
        <f t="shared" si="14"/>
        <v>0</v>
      </c>
      <c r="AL139" s="188">
        <f t="shared" si="15"/>
        <v>0</v>
      </c>
      <c r="AM139" s="214"/>
      <c r="AN139" s="214"/>
      <c r="AO139" s="214"/>
      <c r="AP139" s="214" t="s">
        <v>357</v>
      </c>
      <c r="AQ139" s="226" t="s">
        <v>358</v>
      </c>
    </row>
    <row r="140" spans="1:43" ht="30.75" customHeight="1" x14ac:dyDescent="0.15">
      <c r="A140" s="227" t="s">
        <v>292</v>
      </c>
      <c r="B140" s="227" t="s">
        <v>293</v>
      </c>
      <c r="C140" s="227" t="s">
        <v>352</v>
      </c>
      <c r="D140" s="214" t="s">
        <v>614</v>
      </c>
      <c r="E140" s="214" t="s">
        <v>151</v>
      </c>
      <c r="F140" s="212" t="s">
        <v>151</v>
      </c>
      <c r="G140" s="212"/>
      <c r="H140" s="212"/>
      <c r="I140" s="212"/>
      <c r="J140" s="212"/>
      <c r="K140" s="214" t="s">
        <v>222</v>
      </c>
      <c r="L140" s="212"/>
      <c r="M140" s="213" t="s">
        <v>296</v>
      </c>
      <c r="N140" s="214" t="s">
        <v>307</v>
      </c>
      <c r="O140" s="214" t="s">
        <v>298</v>
      </c>
      <c r="P140" s="214" t="s">
        <v>429</v>
      </c>
      <c r="Q140" s="214">
        <v>3</v>
      </c>
      <c r="R140" s="214" t="s">
        <v>615</v>
      </c>
      <c r="S140" s="214" t="s">
        <v>310</v>
      </c>
      <c r="T140" s="214" t="s">
        <v>311</v>
      </c>
      <c r="U140" s="214" t="s">
        <v>312</v>
      </c>
      <c r="V140" s="214" t="s">
        <v>312</v>
      </c>
      <c r="W140" s="214">
        <v>368</v>
      </c>
      <c r="X140" s="214">
        <v>0</v>
      </c>
      <c r="Y140" s="217">
        <f t="shared" ref="Y140:Y144" si="16">SUM(W140:X140)</f>
        <v>368</v>
      </c>
      <c r="Z140" s="214" t="s">
        <v>302</v>
      </c>
      <c r="AA140" s="214">
        <v>0</v>
      </c>
      <c r="AB140" s="214">
        <v>0</v>
      </c>
      <c r="AC140" s="214"/>
      <c r="AD140" s="214"/>
      <c r="AE140" s="214"/>
      <c r="AF140" s="219">
        <f t="shared" si="11"/>
        <v>0</v>
      </c>
      <c r="AG140" s="214"/>
      <c r="AH140" s="214"/>
      <c r="AI140" s="188">
        <f t="shared" si="12"/>
        <v>0</v>
      </c>
      <c r="AJ140" s="216">
        <f t="shared" si="13"/>
        <v>0</v>
      </c>
      <c r="AK140" s="216">
        <f t="shared" si="14"/>
        <v>0</v>
      </c>
      <c r="AL140" s="188">
        <f t="shared" si="15"/>
        <v>0</v>
      </c>
      <c r="AM140" s="214"/>
      <c r="AN140" s="214"/>
      <c r="AO140" s="214"/>
      <c r="AP140" s="214" t="s">
        <v>321</v>
      </c>
      <c r="AQ140" s="225" t="s">
        <v>322</v>
      </c>
    </row>
    <row r="141" spans="1:43" ht="30.75" customHeight="1" x14ac:dyDescent="0.15">
      <c r="A141" s="227" t="s">
        <v>292</v>
      </c>
      <c r="B141" s="227" t="s">
        <v>293</v>
      </c>
      <c r="C141" s="227" t="s">
        <v>431</v>
      </c>
      <c r="D141" s="214" t="s">
        <v>616</v>
      </c>
      <c r="E141" s="214" t="s">
        <v>151</v>
      </c>
      <c r="F141" s="212" t="s">
        <v>151</v>
      </c>
      <c r="G141" s="212"/>
      <c r="H141" s="212"/>
      <c r="I141" s="212"/>
      <c r="J141" s="212"/>
      <c r="K141" s="214" t="s">
        <v>222</v>
      </c>
      <c r="L141" s="212"/>
      <c r="M141" s="214" t="s">
        <v>296</v>
      </c>
      <c r="N141" s="214" t="s">
        <v>307</v>
      </c>
      <c r="O141" s="214" t="s">
        <v>298</v>
      </c>
      <c r="P141" s="214" t="s">
        <v>412</v>
      </c>
      <c r="Q141" s="214">
        <v>1</v>
      </c>
      <c r="R141" s="214" t="s">
        <v>617</v>
      </c>
      <c r="S141" s="214" t="s">
        <v>310</v>
      </c>
      <c r="T141" s="214" t="s">
        <v>311</v>
      </c>
      <c r="U141" s="214" t="s">
        <v>312</v>
      </c>
      <c r="V141" s="214" t="s">
        <v>522</v>
      </c>
      <c r="W141" s="214">
        <v>0</v>
      </c>
      <c r="X141" s="214">
        <v>450</v>
      </c>
      <c r="Y141" s="217">
        <f t="shared" si="16"/>
        <v>450</v>
      </c>
      <c r="Z141" s="214" t="s">
        <v>302</v>
      </c>
      <c r="AA141" s="214">
        <v>0</v>
      </c>
      <c r="AB141" s="214">
        <v>0</v>
      </c>
      <c r="AC141" s="214"/>
      <c r="AD141" s="214"/>
      <c r="AE141" s="214"/>
      <c r="AF141" s="219">
        <f t="shared" si="11"/>
        <v>0</v>
      </c>
      <c r="AG141" s="214"/>
      <c r="AH141" s="214"/>
      <c r="AI141" s="188">
        <f t="shared" si="12"/>
        <v>0</v>
      </c>
      <c r="AJ141" s="216">
        <f t="shared" si="13"/>
        <v>0</v>
      </c>
      <c r="AK141" s="216">
        <f t="shared" si="14"/>
        <v>0</v>
      </c>
      <c r="AL141" s="188">
        <f t="shared" si="15"/>
        <v>0</v>
      </c>
      <c r="AM141" s="214"/>
      <c r="AN141" s="214"/>
      <c r="AO141" s="214"/>
      <c r="AP141" s="214" t="s">
        <v>357</v>
      </c>
      <c r="AQ141" s="226" t="s">
        <v>358</v>
      </c>
    </row>
    <row r="142" spans="1:43" ht="30.75" customHeight="1" x14ac:dyDescent="0.15">
      <c r="A142" s="227" t="s">
        <v>292</v>
      </c>
      <c r="B142" s="227" t="s">
        <v>293</v>
      </c>
      <c r="C142" s="227" t="s">
        <v>422</v>
      </c>
      <c r="D142" s="214" t="s">
        <v>616</v>
      </c>
      <c r="E142" s="214" t="s">
        <v>151</v>
      </c>
      <c r="F142" s="212" t="s">
        <v>151</v>
      </c>
      <c r="G142" s="212"/>
      <c r="H142" s="212"/>
      <c r="I142" s="212"/>
      <c r="J142" s="212"/>
      <c r="K142" s="214" t="s">
        <v>222</v>
      </c>
      <c r="L142" s="212"/>
      <c r="M142" s="214" t="s">
        <v>296</v>
      </c>
      <c r="N142" s="214" t="s">
        <v>307</v>
      </c>
      <c r="O142" s="214" t="s">
        <v>298</v>
      </c>
      <c r="P142" s="214" t="s">
        <v>412</v>
      </c>
      <c r="Q142" s="214">
        <v>1</v>
      </c>
      <c r="R142" s="214" t="s">
        <v>618</v>
      </c>
      <c r="S142" s="214" t="s">
        <v>310</v>
      </c>
      <c r="T142" s="214" t="s">
        <v>311</v>
      </c>
      <c r="U142" s="214" t="s">
        <v>312</v>
      </c>
      <c r="V142" s="214" t="s">
        <v>387</v>
      </c>
      <c r="W142" s="214">
        <v>0</v>
      </c>
      <c r="X142" s="214">
        <v>400</v>
      </c>
      <c r="Y142" s="217">
        <f t="shared" si="16"/>
        <v>400</v>
      </c>
      <c r="Z142" s="214" t="s">
        <v>302</v>
      </c>
      <c r="AA142" s="214">
        <v>0</v>
      </c>
      <c r="AB142" s="214">
        <v>0</v>
      </c>
      <c r="AC142" s="214"/>
      <c r="AD142" s="214"/>
      <c r="AE142" s="214"/>
      <c r="AF142" s="219">
        <f t="shared" si="11"/>
        <v>0</v>
      </c>
      <c r="AG142" s="214"/>
      <c r="AH142" s="214"/>
      <c r="AI142" s="188">
        <f t="shared" si="12"/>
        <v>0</v>
      </c>
      <c r="AJ142" s="216">
        <f t="shared" si="13"/>
        <v>0</v>
      </c>
      <c r="AK142" s="216">
        <f t="shared" si="14"/>
        <v>0</v>
      </c>
      <c r="AL142" s="188">
        <f t="shared" si="15"/>
        <v>0</v>
      </c>
      <c r="AM142" s="214"/>
      <c r="AN142" s="214"/>
      <c r="AO142" s="214"/>
      <c r="AP142" s="214" t="s">
        <v>357</v>
      </c>
      <c r="AQ142" s="226" t="s">
        <v>358</v>
      </c>
    </row>
    <row r="143" spans="1:43" ht="30.75" customHeight="1" x14ac:dyDescent="0.15">
      <c r="A143" s="227" t="s">
        <v>292</v>
      </c>
      <c r="B143" s="227" t="s">
        <v>293</v>
      </c>
      <c r="C143" s="227" t="s">
        <v>334</v>
      </c>
      <c r="D143" s="214" t="s">
        <v>616</v>
      </c>
      <c r="E143" s="214" t="s">
        <v>151</v>
      </c>
      <c r="F143" s="212" t="s">
        <v>151</v>
      </c>
      <c r="G143" s="212"/>
      <c r="H143" s="212"/>
      <c r="I143" s="212"/>
      <c r="J143" s="212"/>
      <c r="K143" s="214" t="s">
        <v>222</v>
      </c>
      <c r="L143" s="212"/>
      <c r="M143" s="214" t="s">
        <v>296</v>
      </c>
      <c r="N143" s="214" t="s">
        <v>307</v>
      </c>
      <c r="O143" s="214" t="s">
        <v>298</v>
      </c>
      <c r="P143" s="214" t="s">
        <v>412</v>
      </c>
      <c r="Q143" s="214">
        <v>1</v>
      </c>
      <c r="R143" s="214" t="s">
        <v>619</v>
      </c>
      <c r="S143" s="214" t="s">
        <v>310</v>
      </c>
      <c r="T143" s="214" t="s">
        <v>311</v>
      </c>
      <c r="U143" s="214" t="s">
        <v>588</v>
      </c>
      <c r="V143" s="214" t="s">
        <v>620</v>
      </c>
      <c r="W143" s="214">
        <v>0</v>
      </c>
      <c r="X143" s="214">
        <v>220</v>
      </c>
      <c r="Y143" s="217">
        <f t="shared" si="16"/>
        <v>220</v>
      </c>
      <c r="Z143" s="214" t="s">
        <v>302</v>
      </c>
      <c r="AA143" s="214">
        <v>0</v>
      </c>
      <c r="AB143" s="214">
        <v>0</v>
      </c>
      <c r="AC143" s="214"/>
      <c r="AD143" s="214"/>
      <c r="AE143" s="214"/>
      <c r="AF143" s="219">
        <f t="shared" si="11"/>
        <v>0</v>
      </c>
      <c r="AG143" s="214"/>
      <c r="AH143" s="214"/>
      <c r="AI143" s="188">
        <f t="shared" si="12"/>
        <v>0</v>
      </c>
      <c r="AJ143" s="216">
        <f t="shared" si="13"/>
        <v>0</v>
      </c>
      <c r="AK143" s="216">
        <f t="shared" si="14"/>
        <v>0</v>
      </c>
      <c r="AL143" s="188">
        <f t="shared" si="15"/>
        <v>0</v>
      </c>
      <c r="AM143" s="214"/>
      <c r="AN143" s="214"/>
      <c r="AO143" s="214"/>
      <c r="AP143" s="214" t="s">
        <v>357</v>
      </c>
      <c r="AQ143" s="226" t="s">
        <v>358</v>
      </c>
    </row>
    <row r="144" spans="1:43" ht="30.75" customHeight="1" x14ac:dyDescent="0.15">
      <c r="A144" s="227" t="s">
        <v>292</v>
      </c>
      <c r="B144" s="227" t="s">
        <v>293</v>
      </c>
      <c r="C144" s="227" t="s">
        <v>552</v>
      </c>
      <c r="D144" s="214" t="s">
        <v>616</v>
      </c>
      <c r="E144" s="214" t="s">
        <v>151</v>
      </c>
      <c r="F144" s="212" t="s">
        <v>151</v>
      </c>
      <c r="G144" s="212"/>
      <c r="H144" s="212"/>
      <c r="I144" s="212"/>
      <c r="J144" s="212"/>
      <c r="K144" s="214" t="s">
        <v>222</v>
      </c>
      <c r="L144" s="212"/>
      <c r="M144" s="214" t="s">
        <v>296</v>
      </c>
      <c r="N144" s="214" t="s">
        <v>307</v>
      </c>
      <c r="O144" s="214" t="s">
        <v>298</v>
      </c>
      <c r="P144" s="214" t="s">
        <v>412</v>
      </c>
      <c r="Q144" s="214">
        <v>1</v>
      </c>
      <c r="R144" s="214" t="s">
        <v>621</v>
      </c>
      <c r="S144" s="214" t="s">
        <v>310</v>
      </c>
      <c r="T144" s="214" t="s">
        <v>311</v>
      </c>
      <c r="U144" s="214" t="s">
        <v>312</v>
      </c>
      <c r="V144" s="214" t="s">
        <v>586</v>
      </c>
      <c r="W144" s="214">
        <v>0</v>
      </c>
      <c r="X144" s="214">
        <v>1000</v>
      </c>
      <c r="Y144" s="217">
        <f t="shared" si="16"/>
        <v>1000</v>
      </c>
      <c r="Z144" s="214" t="s">
        <v>302</v>
      </c>
      <c r="AA144" s="214">
        <v>0</v>
      </c>
      <c r="AB144" s="214">
        <v>0</v>
      </c>
      <c r="AC144" s="214"/>
      <c r="AD144" s="214"/>
      <c r="AE144" s="214"/>
      <c r="AF144" s="219">
        <f t="shared" si="11"/>
        <v>0</v>
      </c>
      <c r="AG144" s="214"/>
      <c r="AH144" s="214"/>
      <c r="AI144" s="188">
        <f t="shared" si="12"/>
        <v>0</v>
      </c>
      <c r="AJ144" s="216">
        <f t="shared" si="13"/>
        <v>0</v>
      </c>
      <c r="AK144" s="216">
        <f t="shared" si="14"/>
        <v>0</v>
      </c>
      <c r="AL144" s="188">
        <f t="shared" si="15"/>
        <v>0</v>
      </c>
      <c r="AM144" s="214"/>
      <c r="AN144" s="214"/>
      <c r="AO144" s="214"/>
      <c r="AP144" s="214" t="s">
        <v>357</v>
      </c>
      <c r="AQ144" s="226" t="s">
        <v>358</v>
      </c>
    </row>
    <row r="145" spans="1:43" ht="30.75" customHeight="1" x14ac:dyDescent="0.15">
      <c r="A145" s="227" t="s">
        <v>292</v>
      </c>
      <c r="B145" s="227" t="s">
        <v>293</v>
      </c>
      <c r="C145" s="227" t="s">
        <v>339</v>
      </c>
      <c r="D145" s="214" t="s">
        <v>616</v>
      </c>
      <c r="E145" s="214" t="s">
        <v>151</v>
      </c>
      <c r="F145" s="212" t="s">
        <v>151</v>
      </c>
      <c r="G145" s="212"/>
      <c r="H145" s="212"/>
      <c r="I145" s="212"/>
      <c r="J145" s="212"/>
      <c r="K145" s="214" t="s">
        <v>222</v>
      </c>
      <c r="L145" s="212"/>
      <c r="M145" s="214" t="s">
        <v>296</v>
      </c>
      <c r="N145" s="214" t="s">
        <v>307</v>
      </c>
      <c r="O145" s="214" t="s">
        <v>298</v>
      </c>
      <c r="P145" s="214" t="s">
        <v>412</v>
      </c>
      <c r="Q145" s="214">
        <v>1</v>
      </c>
      <c r="R145" s="214" t="s">
        <v>622</v>
      </c>
      <c r="S145" s="214" t="s">
        <v>310</v>
      </c>
      <c r="T145" s="214" t="s">
        <v>311</v>
      </c>
      <c r="U145" s="214" t="s">
        <v>312</v>
      </c>
      <c r="V145" s="214" t="s">
        <v>312</v>
      </c>
      <c r="W145" s="214">
        <v>0</v>
      </c>
      <c r="X145" s="214">
        <v>450</v>
      </c>
      <c r="Y145" s="217">
        <f t="shared" ref="Y145:Y187" si="17">SUM(W145:X145)</f>
        <v>450</v>
      </c>
      <c r="Z145" s="214" t="s">
        <v>302</v>
      </c>
      <c r="AA145" s="214">
        <v>0</v>
      </c>
      <c r="AB145" s="214">
        <v>0</v>
      </c>
      <c r="AC145" s="214"/>
      <c r="AD145" s="214"/>
      <c r="AE145" s="214"/>
      <c r="AF145" s="219">
        <f t="shared" ref="AF145:AF188" si="18">SUM(AD145:AE145)</f>
        <v>0</v>
      </c>
      <c r="AG145" s="214"/>
      <c r="AH145" s="214"/>
      <c r="AI145" s="188">
        <f t="shared" ref="AI145:AI188" si="19">SUM(AG145:AH145)</f>
        <v>0</v>
      </c>
      <c r="AJ145" s="216">
        <f t="shared" ref="AJ145:AJ188" si="20">AD145+AG145</f>
        <v>0</v>
      </c>
      <c r="AK145" s="216">
        <f t="shared" ref="AK145:AK188" si="21">AE145+AH145</f>
        <v>0</v>
      </c>
      <c r="AL145" s="188">
        <f t="shared" ref="AL145:AL188" si="22">AJ145+AK145</f>
        <v>0</v>
      </c>
      <c r="AM145" s="214"/>
      <c r="AN145" s="214"/>
      <c r="AO145" s="214"/>
      <c r="AP145" s="214" t="s">
        <v>357</v>
      </c>
      <c r="AQ145" s="226" t="s">
        <v>358</v>
      </c>
    </row>
    <row r="146" spans="1:43" ht="30.75" customHeight="1" x14ac:dyDescent="0.15">
      <c r="A146" s="227" t="s">
        <v>292</v>
      </c>
      <c r="B146" s="227" t="s">
        <v>293</v>
      </c>
      <c r="C146" s="227" t="s">
        <v>394</v>
      </c>
      <c r="D146" s="214" t="s">
        <v>616</v>
      </c>
      <c r="E146" s="214" t="s">
        <v>151</v>
      </c>
      <c r="F146" s="212" t="s">
        <v>151</v>
      </c>
      <c r="G146" s="212"/>
      <c r="H146" s="212"/>
      <c r="I146" s="212"/>
      <c r="J146" s="212"/>
      <c r="K146" s="214" t="s">
        <v>222</v>
      </c>
      <c r="L146" s="212"/>
      <c r="M146" s="214" t="s">
        <v>296</v>
      </c>
      <c r="N146" s="214" t="s">
        <v>307</v>
      </c>
      <c r="O146" s="214" t="s">
        <v>298</v>
      </c>
      <c r="P146" s="214" t="s">
        <v>412</v>
      </c>
      <c r="Q146" s="214">
        <v>1</v>
      </c>
      <c r="R146" s="214" t="s">
        <v>623</v>
      </c>
      <c r="S146" s="214" t="s">
        <v>310</v>
      </c>
      <c r="T146" s="214" t="s">
        <v>311</v>
      </c>
      <c r="U146" s="214" t="s">
        <v>479</v>
      </c>
      <c r="V146" s="214" t="s">
        <v>480</v>
      </c>
      <c r="W146" s="214">
        <v>0</v>
      </c>
      <c r="X146" s="214">
        <v>650</v>
      </c>
      <c r="Y146" s="217">
        <f t="shared" si="17"/>
        <v>650</v>
      </c>
      <c r="Z146" s="214" t="s">
        <v>302</v>
      </c>
      <c r="AA146" s="214">
        <v>0</v>
      </c>
      <c r="AB146" s="214">
        <v>0</v>
      </c>
      <c r="AC146" s="214"/>
      <c r="AD146" s="214"/>
      <c r="AE146" s="214"/>
      <c r="AF146" s="219">
        <f t="shared" si="18"/>
        <v>0</v>
      </c>
      <c r="AG146" s="214"/>
      <c r="AH146" s="214"/>
      <c r="AI146" s="188">
        <f t="shared" si="19"/>
        <v>0</v>
      </c>
      <c r="AJ146" s="216">
        <f t="shared" si="20"/>
        <v>0</v>
      </c>
      <c r="AK146" s="216">
        <f t="shared" si="21"/>
        <v>0</v>
      </c>
      <c r="AL146" s="188">
        <f t="shared" si="22"/>
        <v>0</v>
      </c>
      <c r="AM146" s="214"/>
      <c r="AN146" s="214"/>
      <c r="AO146" s="214"/>
      <c r="AP146" s="214" t="s">
        <v>357</v>
      </c>
      <c r="AQ146" s="226" t="s">
        <v>358</v>
      </c>
    </row>
    <row r="147" spans="1:43" ht="30.75" customHeight="1" x14ac:dyDescent="0.15">
      <c r="A147" s="227" t="s">
        <v>292</v>
      </c>
      <c r="B147" s="227" t="s">
        <v>293</v>
      </c>
      <c r="C147" s="227" t="s">
        <v>323</v>
      </c>
      <c r="D147" s="214" t="s">
        <v>616</v>
      </c>
      <c r="E147" s="214" t="s">
        <v>151</v>
      </c>
      <c r="F147" s="212" t="s">
        <v>151</v>
      </c>
      <c r="G147" s="212"/>
      <c r="H147" s="212"/>
      <c r="I147" s="212"/>
      <c r="J147" s="212"/>
      <c r="K147" s="214" t="s">
        <v>222</v>
      </c>
      <c r="L147" s="212"/>
      <c r="M147" s="214" t="s">
        <v>296</v>
      </c>
      <c r="N147" s="214" t="s">
        <v>307</v>
      </c>
      <c r="O147" s="214" t="s">
        <v>298</v>
      </c>
      <c r="P147" s="214" t="s">
        <v>412</v>
      </c>
      <c r="Q147" s="214">
        <v>1</v>
      </c>
      <c r="R147" s="214" t="s">
        <v>624</v>
      </c>
      <c r="S147" s="214" t="s">
        <v>310</v>
      </c>
      <c r="T147" s="214" t="s">
        <v>311</v>
      </c>
      <c r="U147" s="214" t="s">
        <v>312</v>
      </c>
      <c r="V147" s="214" t="s">
        <v>426</v>
      </c>
      <c r="W147" s="214">
        <v>0</v>
      </c>
      <c r="X147" s="214">
        <v>800</v>
      </c>
      <c r="Y147" s="217">
        <f t="shared" si="17"/>
        <v>800</v>
      </c>
      <c r="Z147" s="214" t="s">
        <v>302</v>
      </c>
      <c r="AA147" s="214">
        <v>0</v>
      </c>
      <c r="AB147" s="214">
        <v>0</v>
      </c>
      <c r="AC147" s="214"/>
      <c r="AD147" s="214"/>
      <c r="AE147" s="214"/>
      <c r="AF147" s="219">
        <f t="shared" si="18"/>
        <v>0</v>
      </c>
      <c r="AG147" s="214"/>
      <c r="AH147" s="214"/>
      <c r="AI147" s="188">
        <f t="shared" si="19"/>
        <v>0</v>
      </c>
      <c r="AJ147" s="216">
        <f t="shared" si="20"/>
        <v>0</v>
      </c>
      <c r="AK147" s="216">
        <f t="shared" si="21"/>
        <v>0</v>
      </c>
      <c r="AL147" s="188">
        <f t="shared" si="22"/>
        <v>0</v>
      </c>
      <c r="AM147" s="214"/>
      <c r="AN147" s="214"/>
      <c r="AO147" s="214"/>
      <c r="AP147" s="214" t="s">
        <v>357</v>
      </c>
      <c r="AQ147" s="226" t="s">
        <v>358</v>
      </c>
    </row>
    <row r="148" spans="1:43" ht="30.75" customHeight="1" x14ac:dyDescent="0.15">
      <c r="A148" s="227" t="s">
        <v>292</v>
      </c>
      <c r="B148" s="227" t="s">
        <v>293</v>
      </c>
      <c r="C148" s="227" t="s">
        <v>374</v>
      </c>
      <c r="D148" s="214" t="s">
        <v>616</v>
      </c>
      <c r="E148" s="214" t="s">
        <v>151</v>
      </c>
      <c r="F148" s="212" t="s">
        <v>151</v>
      </c>
      <c r="G148" s="212"/>
      <c r="H148" s="212"/>
      <c r="I148" s="212"/>
      <c r="J148" s="212"/>
      <c r="K148" s="214" t="s">
        <v>222</v>
      </c>
      <c r="L148" s="212"/>
      <c r="M148" s="214" t="s">
        <v>296</v>
      </c>
      <c r="N148" s="214" t="s">
        <v>307</v>
      </c>
      <c r="O148" s="214" t="s">
        <v>298</v>
      </c>
      <c r="P148" s="214" t="s">
        <v>412</v>
      </c>
      <c r="Q148" s="214">
        <v>1</v>
      </c>
      <c r="R148" s="214" t="s">
        <v>625</v>
      </c>
      <c r="S148" s="214" t="s">
        <v>310</v>
      </c>
      <c r="T148" s="214" t="s">
        <v>311</v>
      </c>
      <c r="U148" s="214" t="s">
        <v>312</v>
      </c>
      <c r="V148" s="214" t="s">
        <v>626</v>
      </c>
      <c r="W148" s="214">
        <v>0</v>
      </c>
      <c r="X148" s="214">
        <v>745</v>
      </c>
      <c r="Y148" s="217">
        <f t="shared" si="17"/>
        <v>745</v>
      </c>
      <c r="Z148" s="214" t="s">
        <v>302</v>
      </c>
      <c r="AA148" s="214">
        <v>0</v>
      </c>
      <c r="AB148" s="214">
        <v>0</v>
      </c>
      <c r="AC148" s="214"/>
      <c r="AD148" s="214"/>
      <c r="AE148" s="214"/>
      <c r="AF148" s="219">
        <f t="shared" si="18"/>
        <v>0</v>
      </c>
      <c r="AG148" s="214"/>
      <c r="AH148" s="214"/>
      <c r="AI148" s="188">
        <f t="shared" si="19"/>
        <v>0</v>
      </c>
      <c r="AJ148" s="216">
        <f t="shared" si="20"/>
        <v>0</v>
      </c>
      <c r="AK148" s="216">
        <f t="shared" si="21"/>
        <v>0</v>
      </c>
      <c r="AL148" s="188">
        <f t="shared" si="22"/>
        <v>0</v>
      </c>
      <c r="AM148" s="214"/>
      <c r="AN148" s="214"/>
      <c r="AO148" s="214"/>
      <c r="AP148" s="214" t="s">
        <v>357</v>
      </c>
      <c r="AQ148" s="226" t="s">
        <v>358</v>
      </c>
    </row>
    <row r="149" spans="1:43" ht="30.75" customHeight="1" x14ac:dyDescent="0.15">
      <c r="A149" s="227" t="s">
        <v>292</v>
      </c>
      <c r="B149" s="227" t="s">
        <v>293</v>
      </c>
      <c r="C149" s="227" t="s">
        <v>448</v>
      </c>
      <c r="D149" s="214" t="s">
        <v>616</v>
      </c>
      <c r="E149" s="214" t="s">
        <v>151</v>
      </c>
      <c r="F149" s="212" t="s">
        <v>151</v>
      </c>
      <c r="G149" s="212"/>
      <c r="H149" s="212"/>
      <c r="I149" s="212"/>
      <c r="J149" s="212"/>
      <c r="K149" s="214" t="s">
        <v>222</v>
      </c>
      <c r="L149" s="212"/>
      <c r="M149" s="214" t="s">
        <v>296</v>
      </c>
      <c r="N149" s="214" t="s">
        <v>307</v>
      </c>
      <c r="O149" s="214" t="s">
        <v>298</v>
      </c>
      <c r="P149" s="214" t="s">
        <v>412</v>
      </c>
      <c r="Q149" s="214">
        <v>1</v>
      </c>
      <c r="R149" s="214" t="s">
        <v>627</v>
      </c>
      <c r="S149" s="214" t="s">
        <v>310</v>
      </c>
      <c r="T149" s="214" t="s">
        <v>311</v>
      </c>
      <c r="U149" s="214" t="s">
        <v>312</v>
      </c>
      <c r="V149" s="214" t="s">
        <v>551</v>
      </c>
      <c r="W149" s="214">
        <v>0</v>
      </c>
      <c r="X149" s="214">
        <v>260</v>
      </c>
      <c r="Y149" s="217">
        <f t="shared" si="17"/>
        <v>260</v>
      </c>
      <c r="Z149" s="214" t="s">
        <v>302</v>
      </c>
      <c r="AA149" s="214">
        <v>0</v>
      </c>
      <c r="AB149" s="214">
        <v>0</v>
      </c>
      <c r="AC149" s="214"/>
      <c r="AD149" s="214"/>
      <c r="AE149" s="214"/>
      <c r="AF149" s="219">
        <f t="shared" si="18"/>
        <v>0</v>
      </c>
      <c r="AG149" s="214"/>
      <c r="AH149" s="214"/>
      <c r="AI149" s="188">
        <f t="shared" si="19"/>
        <v>0</v>
      </c>
      <c r="AJ149" s="216">
        <f t="shared" si="20"/>
        <v>0</v>
      </c>
      <c r="AK149" s="216">
        <f t="shared" si="21"/>
        <v>0</v>
      </c>
      <c r="AL149" s="188">
        <f t="shared" si="22"/>
        <v>0</v>
      </c>
      <c r="AM149" s="214"/>
      <c r="AN149" s="214"/>
      <c r="AO149" s="214"/>
      <c r="AP149" s="214" t="s">
        <v>357</v>
      </c>
      <c r="AQ149" s="226" t="s">
        <v>358</v>
      </c>
    </row>
    <row r="150" spans="1:43" ht="30.75" customHeight="1" x14ac:dyDescent="0.15">
      <c r="A150" s="227" t="s">
        <v>292</v>
      </c>
      <c r="B150" s="227" t="s">
        <v>293</v>
      </c>
      <c r="C150" s="227" t="s">
        <v>466</v>
      </c>
      <c r="D150" s="214" t="s">
        <v>616</v>
      </c>
      <c r="E150" s="214" t="s">
        <v>151</v>
      </c>
      <c r="F150" s="212" t="s">
        <v>151</v>
      </c>
      <c r="G150" s="212"/>
      <c r="H150" s="212"/>
      <c r="I150" s="212"/>
      <c r="J150" s="212"/>
      <c r="K150" s="214" t="s">
        <v>222</v>
      </c>
      <c r="L150" s="212"/>
      <c r="M150" s="214" t="s">
        <v>296</v>
      </c>
      <c r="N150" s="214" t="s">
        <v>307</v>
      </c>
      <c r="O150" s="214" t="s">
        <v>298</v>
      </c>
      <c r="P150" s="214" t="s">
        <v>412</v>
      </c>
      <c r="Q150" s="214">
        <v>1</v>
      </c>
      <c r="R150" s="214" t="s">
        <v>628</v>
      </c>
      <c r="S150" s="214" t="s">
        <v>310</v>
      </c>
      <c r="T150" s="214" t="s">
        <v>311</v>
      </c>
      <c r="U150" s="214" t="s">
        <v>312</v>
      </c>
      <c r="V150" s="214" t="s">
        <v>356</v>
      </c>
      <c r="W150" s="214">
        <v>0</v>
      </c>
      <c r="X150" s="214">
        <v>400</v>
      </c>
      <c r="Y150" s="217">
        <f t="shared" si="17"/>
        <v>400</v>
      </c>
      <c r="Z150" s="214" t="s">
        <v>302</v>
      </c>
      <c r="AA150" s="214">
        <v>0</v>
      </c>
      <c r="AB150" s="214">
        <v>0</v>
      </c>
      <c r="AC150" s="214"/>
      <c r="AD150" s="214"/>
      <c r="AE150" s="214"/>
      <c r="AF150" s="219">
        <f t="shared" si="18"/>
        <v>0</v>
      </c>
      <c r="AG150" s="214"/>
      <c r="AH150" s="214"/>
      <c r="AI150" s="188">
        <f t="shared" si="19"/>
        <v>0</v>
      </c>
      <c r="AJ150" s="216">
        <f t="shared" si="20"/>
        <v>0</v>
      </c>
      <c r="AK150" s="216">
        <f t="shared" si="21"/>
        <v>0</v>
      </c>
      <c r="AL150" s="188">
        <f t="shared" si="22"/>
        <v>0</v>
      </c>
      <c r="AM150" s="214"/>
      <c r="AN150" s="214"/>
      <c r="AO150" s="214"/>
      <c r="AP150" s="214" t="s">
        <v>357</v>
      </c>
      <c r="AQ150" s="226" t="s">
        <v>358</v>
      </c>
    </row>
    <row r="151" spans="1:43" ht="30.75" customHeight="1" x14ac:dyDescent="0.15">
      <c r="A151" s="227" t="s">
        <v>292</v>
      </c>
      <c r="B151" s="227" t="s">
        <v>293</v>
      </c>
      <c r="C151" s="227" t="s">
        <v>629</v>
      </c>
      <c r="D151" s="214" t="s">
        <v>630</v>
      </c>
      <c r="E151" s="214" t="s">
        <v>160</v>
      </c>
      <c r="F151" s="214"/>
      <c r="G151" s="214" t="s">
        <v>160</v>
      </c>
      <c r="H151" s="214"/>
      <c r="I151" s="214"/>
      <c r="J151" s="214"/>
      <c r="K151" s="214"/>
      <c r="L151" s="214"/>
      <c r="M151" s="214" t="s">
        <v>317</v>
      </c>
      <c r="N151" s="214" t="s">
        <v>307</v>
      </c>
      <c r="O151" s="214" t="s">
        <v>298</v>
      </c>
      <c r="P151" s="214" t="s">
        <v>318</v>
      </c>
      <c r="Q151" s="214">
        <v>3</v>
      </c>
      <c r="R151" s="214" t="s">
        <v>631</v>
      </c>
      <c r="S151" s="214" t="s">
        <v>310</v>
      </c>
      <c r="T151" s="214" t="s">
        <v>311</v>
      </c>
      <c r="U151" s="214" t="s">
        <v>312</v>
      </c>
      <c r="V151" s="214" t="s">
        <v>441</v>
      </c>
      <c r="W151" s="214">
        <v>373</v>
      </c>
      <c r="X151" s="214">
        <v>136</v>
      </c>
      <c r="Y151" s="217">
        <f t="shared" si="17"/>
        <v>509</v>
      </c>
      <c r="Z151" s="214" t="s">
        <v>302</v>
      </c>
      <c r="AA151" s="214">
        <v>0</v>
      </c>
      <c r="AB151" s="214">
        <v>0</v>
      </c>
      <c r="AC151" s="214"/>
      <c r="AD151" s="214"/>
      <c r="AE151" s="214"/>
      <c r="AF151" s="219">
        <f t="shared" si="18"/>
        <v>0</v>
      </c>
      <c r="AG151" s="214"/>
      <c r="AH151" s="214"/>
      <c r="AI151" s="188">
        <f t="shared" si="19"/>
        <v>0</v>
      </c>
      <c r="AJ151" s="216">
        <f t="shared" si="20"/>
        <v>0</v>
      </c>
      <c r="AK151" s="216">
        <f t="shared" si="21"/>
        <v>0</v>
      </c>
      <c r="AL151" s="188">
        <f t="shared" si="22"/>
        <v>0</v>
      </c>
      <c r="AM151" s="214"/>
      <c r="AN151" s="214"/>
      <c r="AO151" s="214"/>
      <c r="AP151" s="214" t="s">
        <v>321</v>
      </c>
      <c r="AQ151" s="225" t="s">
        <v>322</v>
      </c>
    </row>
    <row r="152" spans="1:43" ht="30.75" customHeight="1" x14ac:dyDescent="0.25">
      <c r="A152" s="227" t="s">
        <v>292</v>
      </c>
      <c r="B152" s="227" t="s">
        <v>293</v>
      </c>
      <c r="C152" s="227" t="s">
        <v>632</v>
      </c>
      <c r="D152" s="214" t="s">
        <v>633</v>
      </c>
      <c r="E152" s="214" t="s">
        <v>362</v>
      </c>
      <c r="F152" s="212" t="s">
        <v>151</v>
      </c>
      <c r="G152" s="212"/>
      <c r="H152" s="228" t="s">
        <v>174</v>
      </c>
      <c r="I152" s="228"/>
      <c r="J152" s="228"/>
      <c r="K152" s="228"/>
      <c r="L152" s="212" t="s">
        <v>226</v>
      </c>
      <c r="M152" s="214" t="s">
        <v>296</v>
      </c>
      <c r="N152" s="214" t="s">
        <v>307</v>
      </c>
      <c r="O152" s="214" t="s">
        <v>298</v>
      </c>
      <c r="P152" s="214" t="s">
        <v>318</v>
      </c>
      <c r="Q152" s="214">
        <v>3</v>
      </c>
      <c r="R152" s="214" t="s">
        <v>634</v>
      </c>
      <c r="S152" s="214" t="s">
        <v>310</v>
      </c>
      <c r="T152" s="214" t="s">
        <v>351</v>
      </c>
      <c r="U152" s="214" t="s">
        <v>635</v>
      </c>
      <c r="V152" s="214" t="s">
        <v>636</v>
      </c>
      <c r="W152" s="214">
        <v>0</v>
      </c>
      <c r="X152" s="214">
        <v>350</v>
      </c>
      <c r="Y152" s="217">
        <f t="shared" si="17"/>
        <v>350</v>
      </c>
      <c r="Z152" s="214" t="s">
        <v>302</v>
      </c>
      <c r="AA152" s="214">
        <v>0</v>
      </c>
      <c r="AB152" s="214">
        <v>0</v>
      </c>
      <c r="AC152" s="214"/>
      <c r="AD152" s="214"/>
      <c r="AE152" s="214"/>
      <c r="AF152" s="219">
        <f t="shared" si="18"/>
        <v>0</v>
      </c>
      <c r="AG152" s="214"/>
      <c r="AH152" s="214"/>
      <c r="AI152" s="188">
        <f t="shared" si="19"/>
        <v>0</v>
      </c>
      <c r="AJ152" s="216">
        <f t="shared" si="20"/>
        <v>0</v>
      </c>
      <c r="AK152" s="216">
        <f t="shared" si="21"/>
        <v>0</v>
      </c>
      <c r="AL152" s="188">
        <f t="shared" si="22"/>
        <v>0</v>
      </c>
      <c r="AM152" s="214"/>
      <c r="AN152" s="214"/>
      <c r="AO152" s="214"/>
      <c r="AP152" s="214" t="s">
        <v>357</v>
      </c>
      <c r="AQ152" s="226" t="s">
        <v>358</v>
      </c>
    </row>
    <row r="153" spans="1:43" ht="30.75" customHeight="1" x14ac:dyDescent="0.15">
      <c r="A153" s="227" t="s">
        <v>292</v>
      </c>
      <c r="B153" s="227" t="s">
        <v>293</v>
      </c>
      <c r="C153" s="227" t="s">
        <v>561</v>
      </c>
      <c r="D153" s="214" t="s">
        <v>637</v>
      </c>
      <c r="E153" s="214" t="s">
        <v>160</v>
      </c>
      <c r="F153" s="214"/>
      <c r="G153" s="214" t="s">
        <v>160</v>
      </c>
      <c r="H153" s="214"/>
      <c r="I153" s="214"/>
      <c r="J153" s="214"/>
      <c r="K153" s="214" t="s">
        <v>222</v>
      </c>
      <c r="L153" s="214"/>
      <c r="M153" s="214" t="s">
        <v>317</v>
      </c>
      <c r="N153" s="214" t="s">
        <v>307</v>
      </c>
      <c r="O153" s="214" t="s">
        <v>298</v>
      </c>
      <c r="P153" s="214" t="s">
        <v>318</v>
      </c>
      <c r="Q153" s="214">
        <v>3</v>
      </c>
      <c r="R153" s="214" t="s">
        <v>327</v>
      </c>
      <c r="S153" s="214" t="s">
        <v>310</v>
      </c>
      <c r="T153" s="214" t="s">
        <v>311</v>
      </c>
      <c r="U153" s="214" t="s">
        <v>312</v>
      </c>
      <c r="V153" s="214" t="s">
        <v>312</v>
      </c>
      <c r="W153" s="214">
        <v>204</v>
      </c>
      <c r="X153" s="214">
        <v>114</v>
      </c>
      <c r="Y153" s="217">
        <f t="shared" si="17"/>
        <v>318</v>
      </c>
      <c r="Z153" s="214" t="s">
        <v>333</v>
      </c>
      <c r="AA153" s="214">
        <v>1</v>
      </c>
      <c r="AB153" s="214">
        <v>36</v>
      </c>
      <c r="AC153" s="214"/>
      <c r="AD153" s="214"/>
      <c r="AE153" s="214"/>
      <c r="AF153" s="219">
        <f t="shared" si="18"/>
        <v>0</v>
      </c>
      <c r="AG153" s="214"/>
      <c r="AH153" s="214"/>
      <c r="AI153" s="188">
        <f t="shared" si="19"/>
        <v>0</v>
      </c>
      <c r="AJ153" s="216">
        <f t="shared" si="20"/>
        <v>0</v>
      </c>
      <c r="AK153" s="216">
        <f t="shared" si="21"/>
        <v>0</v>
      </c>
      <c r="AL153" s="188">
        <f t="shared" si="22"/>
        <v>0</v>
      </c>
      <c r="AM153" s="214"/>
      <c r="AN153" s="214"/>
      <c r="AO153" s="214"/>
      <c r="AP153" s="214" t="s">
        <v>321</v>
      </c>
      <c r="AQ153" s="225" t="s">
        <v>322</v>
      </c>
    </row>
    <row r="154" spans="1:43" ht="30.75" customHeight="1" x14ac:dyDescent="0.15">
      <c r="A154" s="227" t="s">
        <v>292</v>
      </c>
      <c r="B154" s="227" t="s">
        <v>293</v>
      </c>
      <c r="C154" s="227" t="s">
        <v>629</v>
      </c>
      <c r="D154" s="214" t="s">
        <v>638</v>
      </c>
      <c r="E154" s="214" t="s">
        <v>160</v>
      </c>
      <c r="F154" s="214"/>
      <c r="G154" s="214" t="s">
        <v>160</v>
      </c>
      <c r="H154" s="214"/>
      <c r="I154" s="214"/>
      <c r="J154" s="214"/>
      <c r="K154" s="214" t="s">
        <v>222</v>
      </c>
      <c r="L154" s="214"/>
      <c r="M154" s="214" t="s">
        <v>317</v>
      </c>
      <c r="N154" s="214" t="s">
        <v>307</v>
      </c>
      <c r="O154" s="214" t="s">
        <v>298</v>
      </c>
      <c r="P154" s="214" t="s">
        <v>318</v>
      </c>
      <c r="Q154" s="214">
        <v>3</v>
      </c>
      <c r="R154" s="214" t="s">
        <v>505</v>
      </c>
      <c r="S154" s="214" t="s">
        <v>310</v>
      </c>
      <c r="T154" s="214" t="s">
        <v>311</v>
      </c>
      <c r="U154" s="214" t="s">
        <v>312</v>
      </c>
      <c r="V154" s="214" t="s">
        <v>312</v>
      </c>
      <c r="W154" s="214">
        <v>239</v>
      </c>
      <c r="X154" s="214">
        <v>73</v>
      </c>
      <c r="Y154" s="217">
        <f t="shared" si="17"/>
        <v>312</v>
      </c>
      <c r="Z154" s="214" t="s">
        <v>333</v>
      </c>
      <c r="AA154" s="214">
        <v>1</v>
      </c>
      <c r="AB154" s="214">
        <v>50</v>
      </c>
      <c r="AC154" s="214"/>
      <c r="AD154" s="214"/>
      <c r="AE154" s="214"/>
      <c r="AF154" s="219">
        <f t="shared" si="18"/>
        <v>0</v>
      </c>
      <c r="AG154" s="214"/>
      <c r="AH154" s="214"/>
      <c r="AI154" s="188">
        <f t="shared" si="19"/>
        <v>0</v>
      </c>
      <c r="AJ154" s="216">
        <f t="shared" si="20"/>
        <v>0</v>
      </c>
      <c r="AK154" s="216">
        <f t="shared" si="21"/>
        <v>0</v>
      </c>
      <c r="AL154" s="188">
        <f t="shared" si="22"/>
        <v>0</v>
      </c>
      <c r="AM154" s="214"/>
      <c r="AN154" s="214"/>
      <c r="AO154" s="214"/>
      <c r="AP154" s="214" t="s">
        <v>321</v>
      </c>
      <c r="AQ154" s="225" t="s">
        <v>322</v>
      </c>
    </row>
    <row r="155" spans="1:43" ht="30.75" customHeight="1" x14ac:dyDescent="0.15">
      <c r="A155" s="227" t="s">
        <v>292</v>
      </c>
      <c r="B155" s="227" t="s">
        <v>293</v>
      </c>
      <c r="C155" s="227" t="s">
        <v>348</v>
      </c>
      <c r="D155" s="214" t="s">
        <v>639</v>
      </c>
      <c r="E155" s="214" t="s">
        <v>160</v>
      </c>
      <c r="F155" s="214"/>
      <c r="G155" s="214" t="s">
        <v>160</v>
      </c>
      <c r="H155" s="214"/>
      <c r="I155" s="214"/>
      <c r="J155" s="214"/>
      <c r="K155" s="214" t="s">
        <v>222</v>
      </c>
      <c r="L155" s="214"/>
      <c r="M155" s="214" t="s">
        <v>317</v>
      </c>
      <c r="N155" s="214" t="s">
        <v>307</v>
      </c>
      <c r="O155" s="214" t="s">
        <v>298</v>
      </c>
      <c r="P155" s="214" t="s">
        <v>429</v>
      </c>
      <c r="Q155" s="214">
        <v>3</v>
      </c>
      <c r="R155" s="214" t="s">
        <v>331</v>
      </c>
      <c r="S155" s="214" t="s">
        <v>310</v>
      </c>
      <c r="T155" s="214" t="s">
        <v>311</v>
      </c>
      <c r="U155" s="214" t="s">
        <v>312</v>
      </c>
      <c r="V155" s="214" t="s">
        <v>332</v>
      </c>
      <c r="W155" s="214">
        <v>191</v>
      </c>
      <c r="X155" s="214">
        <v>155</v>
      </c>
      <c r="Y155" s="217">
        <f t="shared" si="17"/>
        <v>346</v>
      </c>
      <c r="Z155" s="214" t="s">
        <v>302</v>
      </c>
      <c r="AA155" s="214">
        <v>0</v>
      </c>
      <c r="AB155" s="214">
        <v>0</v>
      </c>
      <c r="AC155" s="214"/>
      <c r="AD155" s="214"/>
      <c r="AE155" s="214"/>
      <c r="AF155" s="219">
        <f t="shared" si="18"/>
        <v>0</v>
      </c>
      <c r="AG155" s="214"/>
      <c r="AH155" s="214"/>
      <c r="AI155" s="188">
        <f t="shared" si="19"/>
        <v>0</v>
      </c>
      <c r="AJ155" s="216">
        <f t="shared" si="20"/>
        <v>0</v>
      </c>
      <c r="AK155" s="216">
        <f t="shared" si="21"/>
        <v>0</v>
      </c>
      <c r="AL155" s="188">
        <f t="shared" si="22"/>
        <v>0</v>
      </c>
      <c r="AM155" s="214"/>
      <c r="AN155" s="214"/>
      <c r="AO155" s="214"/>
      <c r="AP155" s="214" t="s">
        <v>321</v>
      </c>
      <c r="AQ155" s="225" t="s">
        <v>322</v>
      </c>
    </row>
    <row r="156" spans="1:43" ht="30.75" customHeight="1" x14ac:dyDescent="0.15">
      <c r="A156" s="227" t="s">
        <v>292</v>
      </c>
      <c r="B156" s="227" t="s">
        <v>293</v>
      </c>
      <c r="C156" s="227" t="s">
        <v>394</v>
      </c>
      <c r="D156" s="214" t="s">
        <v>640</v>
      </c>
      <c r="E156" s="214" t="s">
        <v>151</v>
      </c>
      <c r="F156" s="212" t="s">
        <v>151</v>
      </c>
      <c r="G156" s="212"/>
      <c r="H156" s="212"/>
      <c r="I156" s="212"/>
      <c r="J156" s="212"/>
      <c r="K156" s="214" t="s">
        <v>222</v>
      </c>
      <c r="L156" s="212"/>
      <c r="M156" s="214" t="s">
        <v>296</v>
      </c>
      <c r="N156" s="214" t="s">
        <v>307</v>
      </c>
      <c r="O156" s="214" t="s">
        <v>298</v>
      </c>
      <c r="P156" s="214" t="s">
        <v>318</v>
      </c>
      <c r="Q156" s="214">
        <v>1</v>
      </c>
      <c r="R156" s="214" t="s">
        <v>641</v>
      </c>
      <c r="S156" s="214" t="s">
        <v>310</v>
      </c>
      <c r="T156" s="214" t="s">
        <v>311</v>
      </c>
      <c r="U156" s="214" t="s">
        <v>312</v>
      </c>
      <c r="V156" s="214" t="s">
        <v>551</v>
      </c>
      <c r="W156" s="214">
        <v>0</v>
      </c>
      <c r="X156" s="214">
        <v>350</v>
      </c>
      <c r="Y156" s="217">
        <f t="shared" si="17"/>
        <v>350</v>
      </c>
      <c r="Z156" s="214" t="s">
        <v>302</v>
      </c>
      <c r="AA156" s="214">
        <v>0</v>
      </c>
      <c r="AB156" s="214">
        <v>0</v>
      </c>
      <c r="AC156" s="214"/>
      <c r="AD156" s="214"/>
      <c r="AE156" s="214"/>
      <c r="AF156" s="219">
        <f t="shared" si="18"/>
        <v>0</v>
      </c>
      <c r="AG156" s="214"/>
      <c r="AH156" s="214"/>
      <c r="AI156" s="188">
        <f t="shared" si="19"/>
        <v>0</v>
      </c>
      <c r="AJ156" s="216">
        <f t="shared" si="20"/>
        <v>0</v>
      </c>
      <c r="AK156" s="216">
        <f t="shared" si="21"/>
        <v>0</v>
      </c>
      <c r="AL156" s="188">
        <f t="shared" si="22"/>
        <v>0</v>
      </c>
      <c r="AM156" s="214"/>
      <c r="AN156" s="214"/>
      <c r="AO156" s="214"/>
      <c r="AP156" s="214" t="s">
        <v>357</v>
      </c>
      <c r="AQ156" s="226" t="s">
        <v>358</v>
      </c>
    </row>
    <row r="157" spans="1:43" ht="30.75" customHeight="1" x14ac:dyDescent="0.15">
      <c r="A157" s="227" t="s">
        <v>292</v>
      </c>
      <c r="B157" s="227" t="s">
        <v>293</v>
      </c>
      <c r="C157" s="227" t="s">
        <v>323</v>
      </c>
      <c r="D157" s="214" t="s">
        <v>640</v>
      </c>
      <c r="E157" s="214" t="s">
        <v>151</v>
      </c>
      <c r="F157" s="212" t="s">
        <v>151</v>
      </c>
      <c r="G157" s="212"/>
      <c r="H157" s="212"/>
      <c r="I157" s="212"/>
      <c r="J157" s="212"/>
      <c r="K157" s="214" t="s">
        <v>222</v>
      </c>
      <c r="L157" s="212"/>
      <c r="M157" s="214" t="s">
        <v>296</v>
      </c>
      <c r="N157" s="214" t="s">
        <v>307</v>
      </c>
      <c r="O157" s="214" t="s">
        <v>298</v>
      </c>
      <c r="P157" s="214" t="s">
        <v>318</v>
      </c>
      <c r="Q157" s="214">
        <v>1</v>
      </c>
      <c r="R157" s="214" t="s">
        <v>642</v>
      </c>
      <c r="S157" s="214" t="s">
        <v>310</v>
      </c>
      <c r="T157" s="214" t="s">
        <v>311</v>
      </c>
      <c r="U157" s="214" t="s">
        <v>312</v>
      </c>
      <c r="V157" s="214" t="s">
        <v>626</v>
      </c>
      <c r="W157" s="214">
        <v>0</v>
      </c>
      <c r="X157" s="214">
        <v>200</v>
      </c>
      <c r="Y157" s="217">
        <f t="shared" si="17"/>
        <v>200</v>
      </c>
      <c r="Z157" s="214" t="s">
        <v>302</v>
      </c>
      <c r="AA157" s="214">
        <v>0</v>
      </c>
      <c r="AB157" s="214">
        <v>0</v>
      </c>
      <c r="AC157" s="214"/>
      <c r="AD157" s="214"/>
      <c r="AE157" s="214"/>
      <c r="AF157" s="219">
        <f t="shared" si="18"/>
        <v>0</v>
      </c>
      <c r="AG157" s="214"/>
      <c r="AH157" s="214"/>
      <c r="AI157" s="188">
        <f t="shared" si="19"/>
        <v>0</v>
      </c>
      <c r="AJ157" s="216">
        <f t="shared" si="20"/>
        <v>0</v>
      </c>
      <c r="AK157" s="216">
        <f t="shared" si="21"/>
        <v>0</v>
      </c>
      <c r="AL157" s="188">
        <f t="shared" si="22"/>
        <v>0</v>
      </c>
      <c r="AM157" s="214"/>
      <c r="AN157" s="214"/>
      <c r="AO157" s="214"/>
      <c r="AP157" s="214" t="s">
        <v>357</v>
      </c>
      <c r="AQ157" s="226" t="s">
        <v>358</v>
      </c>
    </row>
    <row r="158" spans="1:43" ht="30.75" customHeight="1" x14ac:dyDescent="0.15">
      <c r="A158" s="227" t="s">
        <v>292</v>
      </c>
      <c r="B158" s="227" t="s">
        <v>293</v>
      </c>
      <c r="C158" s="227" t="s">
        <v>643</v>
      </c>
      <c r="D158" s="214" t="s">
        <v>644</v>
      </c>
      <c r="E158" s="214" t="s">
        <v>160</v>
      </c>
      <c r="F158" s="214"/>
      <c r="G158" s="214" t="s">
        <v>160</v>
      </c>
      <c r="H158" s="214"/>
      <c r="I158" s="214"/>
      <c r="J158" s="214"/>
      <c r="K158" s="214" t="s">
        <v>222</v>
      </c>
      <c r="L158" s="214"/>
      <c r="M158" s="214" t="s">
        <v>317</v>
      </c>
      <c r="N158" s="214" t="s">
        <v>307</v>
      </c>
      <c r="O158" s="214" t="s">
        <v>298</v>
      </c>
      <c r="P158" s="214" t="s">
        <v>318</v>
      </c>
      <c r="Q158" s="214">
        <v>6</v>
      </c>
      <c r="R158" s="214" t="s">
        <v>437</v>
      </c>
      <c r="S158" s="214" t="s">
        <v>310</v>
      </c>
      <c r="T158" s="214" t="s">
        <v>311</v>
      </c>
      <c r="U158" s="214" t="s">
        <v>312</v>
      </c>
      <c r="V158" s="214" t="s">
        <v>312</v>
      </c>
      <c r="W158" s="214">
        <v>3688</v>
      </c>
      <c r="X158" s="214">
        <v>308</v>
      </c>
      <c r="Y158" s="217">
        <f t="shared" si="17"/>
        <v>3996</v>
      </c>
      <c r="Z158" s="214" t="s">
        <v>333</v>
      </c>
      <c r="AA158" s="214">
        <v>1</v>
      </c>
      <c r="AB158" s="214">
        <v>200</v>
      </c>
      <c r="AC158" s="214"/>
      <c r="AD158" s="214"/>
      <c r="AE158" s="214"/>
      <c r="AF158" s="219">
        <f t="shared" si="18"/>
        <v>0</v>
      </c>
      <c r="AG158" s="214"/>
      <c r="AH158" s="214"/>
      <c r="AI158" s="188">
        <f t="shared" si="19"/>
        <v>0</v>
      </c>
      <c r="AJ158" s="216">
        <f t="shared" si="20"/>
        <v>0</v>
      </c>
      <c r="AK158" s="216">
        <f t="shared" si="21"/>
        <v>0</v>
      </c>
      <c r="AL158" s="188">
        <f t="shared" si="22"/>
        <v>0</v>
      </c>
      <c r="AM158" s="214"/>
      <c r="AN158" s="214"/>
      <c r="AO158" s="214"/>
      <c r="AP158" s="214" t="s">
        <v>321</v>
      </c>
      <c r="AQ158" s="225" t="s">
        <v>322</v>
      </c>
    </row>
    <row r="159" spans="1:43" ht="30.75" customHeight="1" x14ac:dyDescent="0.15">
      <c r="A159" s="227" t="s">
        <v>292</v>
      </c>
      <c r="B159" s="227" t="s">
        <v>293</v>
      </c>
      <c r="C159" s="227" t="s">
        <v>323</v>
      </c>
      <c r="D159" s="214" t="s">
        <v>644</v>
      </c>
      <c r="E159" s="214" t="s">
        <v>151</v>
      </c>
      <c r="F159" s="212" t="s">
        <v>151</v>
      </c>
      <c r="G159" s="212"/>
      <c r="H159" s="212"/>
      <c r="I159" s="212"/>
      <c r="J159" s="212"/>
      <c r="K159" s="214" t="s">
        <v>222</v>
      </c>
      <c r="L159" s="212"/>
      <c r="M159" s="214" t="s">
        <v>296</v>
      </c>
      <c r="N159" s="214" t="s">
        <v>307</v>
      </c>
      <c r="O159" s="214" t="s">
        <v>298</v>
      </c>
      <c r="P159" s="214" t="s">
        <v>318</v>
      </c>
      <c r="Q159" s="214">
        <v>1</v>
      </c>
      <c r="R159" s="214" t="s">
        <v>521</v>
      </c>
      <c r="S159" s="214" t="s">
        <v>310</v>
      </c>
      <c r="T159" s="214" t="s">
        <v>311</v>
      </c>
      <c r="U159" s="214" t="s">
        <v>312</v>
      </c>
      <c r="V159" s="214" t="s">
        <v>522</v>
      </c>
      <c r="W159" s="214">
        <v>0</v>
      </c>
      <c r="X159" s="214">
        <v>180</v>
      </c>
      <c r="Y159" s="217">
        <f t="shared" si="17"/>
        <v>180</v>
      </c>
      <c r="Z159" s="214" t="s">
        <v>302</v>
      </c>
      <c r="AA159" s="214">
        <v>0</v>
      </c>
      <c r="AB159" s="214">
        <v>0</v>
      </c>
      <c r="AC159" s="214"/>
      <c r="AD159" s="214"/>
      <c r="AE159" s="214"/>
      <c r="AF159" s="219">
        <f t="shared" si="18"/>
        <v>0</v>
      </c>
      <c r="AG159" s="214"/>
      <c r="AH159" s="214"/>
      <c r="AI159" s="188">
        <f t="shared" si="19"/>
        <v>0</v>
      </c>
      <c r="AJ159" s="216">
        <f t="shared" si="20"/>
        <v>0</v>
      </c>
      <c r="AK159" s="216">
        <f t="shared" si="21"/>
        <v>0</v>
      </c>
      <c r="AL159" s="188">
        <f t="shared" si="22"/>
        <v>0</v>
      </c>
      <c r="AM159" s="214"/>
      <c r="AN159" s="214"/>
      <c r="AO159" s="214"/>
      <c r="AP159" s="214" t="s">
        <v>357</v>
      </c>
      <c r="AQ159" s="226" t="s">
        <v>358</v>
      </c>
    </row>
    <row r="160" spans="1:43" ht="30.75" customHeight="1" x14ac:dyDescent="0.15">
      <c r="A160" s="227" t="s">
        <v>292</v>
      </c>
      <c r="B160" s="227" t="s">
        <v>293</v>
      </c>
      <c r="C160" s="227" t="s">
        <v>434</v>
      </c>
      <c r="D160" s="214" t="s">
        <v>645</v>
      </c>
      <c r="E160" s="214" t="s">
        <v>160</v>
      </c>
      <c r="F160" s="214"/>
      <c r="G160" s="214" t="s">
        <v>160</v>
      </c>
      <c r="H160" s="214"/>
      <c r="I160" s="214"/>
      <c r="J160" s="214"/>
      <c r="K160" s="214" t="s">
        <v>222</v>
      </c>
      <c r="L160" s="214"/>
      <c r="M160" s="214" t="s">
        <v>317</v>
      </c>
      <c r="N160" s="214" t="s">
        <v>307</v>
      </c>
      <c r="O160" s="214" t="s">
        <v>298</v>
      </c>
      <c r="P160" s="214" t="s">
        <v>318</v>
      </c>
      <c r="Q160" s="214">
        <v>1</v>
      </c>
      <c r="R160" s="214" t="s">
        <v>646</v>
      </c>
      <c r="S160" s="214" t="s">
        <v>310</v>
      </c>
      <c r="T160" s="214" t="s">
        <v>311</v>
      </c>
      <c r="U160" s="214" t="s">
        <v>312</v>
      </c>
      <c r="V160" s="214" t="s">
        <v>647</v>
      </c>
      <c r="W160" s="214">
        <v>281</v>
      </c>
      <c r="X160" s="214">
        <v>30</v>
      </c>
      <c r="Y160" s="217">
        <f t="shared" si="17"/>
        <v>311</v>
      </c>
      <c r="Z160" s="214" t="s">
        <v>302</v>
      </c>
      <c r="AA160" s="214">
        <v>0</v>
      </c>
      <c r="AB160" s="214">
        <v>0</v>
      </c>
      <c r="AC160" s="214"/>
      <c r="AD160" s="214"/>
      <c r="AE160" s="214"/>
      <c r="AF160" s="219">
        <f t="shared" si="18"/>
        <v>0</v>
      </c>
      <c r="AG160" s="214"/>
      <c r="AH160" s="214"/>
      <c r="AI160" s="188">
        <f t="shared" si="19"/>
        <v>0</v>
      </c>
      <c r="AJ160" s="216">
        <f t="shared" si="20"/>
        <v>0</v>
      </c>
      <c r="AK160" s="216">
        <f t="shared" si="21"/>
        <v>0</v>
      </c>
      <c r="AL160" s="188">
        <f t="shared" si="22"/>
        <v>0</v>
      </c>
      <c r="AM160" s="214"/>
      <c r="AN160" s="214"/>
      <c r="AO160" s="214"/>
      <c r="AP160" s="214" t="s">
        <v>321</v>
      </c>
      <c r="AQ160" s="225" t="s">
        <v>322</v>
      </c>
    </row>
    <row r="161" spans="1:43" ht="30.75" customHeight="1" x14ac:dyDescent="0.15">
      <c r="A161" s="227" t="s">
        <v>292</v>
      </c>
      <c r="B161" s="227" t="s">
        <v>293</v>
      </c>
      <c r="C161" s="227" t="s">
        <v>648</v>
      </c>
      <c r="D161" s="214" t="s">
        <v>649</v>
      </c>
      <c r="E161" s="214" t="s">
        <v>160</v>
      </c>
      <c r="F161" s="214"/>
      <c r="G161" s="214" t="s">
        <v>160</v>
      </c>
      <c r="H161" s="214"/>
      <c r="I161" s="214"/>
      <c r="J161" s="214"/>
      <c r="K161" s="214" t="s">
        <v>222</v>
      </c>
      <c r="L161" s="214"/>
      <c r="M161" s="214" t="s">
        <v>317</v>
      </c>
      <c r="N161" s="214" t="s">
        <v>307</v>
      </c>
      <c r="O161" s="214" t="s">
        <v>298</v>
      </c>
      <c r="P161" s="214" t="s">
        <v>318</v>
      </c>
      <c r="Q161" s="214">
        <v>3</v>
      </c>
      <c r="R161" s="214" t="s">
        <v>327</v>
      </c>
      <c r="S161" s="214" t="s">
        <v>310</v>
      </c>
      <c r="T161" s="214" t="s">
        <v>311</v>
      </c>
      <c r="U161" s="214" t="s">
        <v>312</v>
      </c>
      <c r="V161" s="214" t="s">
        <v>312</v>
      </c>
      <c r="W161" s="214">
        <v>769</v>
      </c>
      <c r="X161" s="214">
        <v>82</v>
      </c>
      <c r="Y161" s="217">
        <f t="shared" si="17"/>
        <v>851</v>
      </c>
      <c r="Z161" s="214" t="s">
        <v>302</v>
      </c>
      <c r="AA161" s="214">
        <v>0</v>
      </c>
      <c r="AB161" s="214">
        <v>0</v>
      </c>
      <c r="AC161" s="214"/>
      <c r="AD161" s="214"/>
      <c r="AE161" s="214"/>
      <c r="AF161" s="219">
        <f t="shared" si="18"/>
        <v>0</v>
      </c>
      <c r="AG161" s="214"/>
      <c r="AH161" s="214"/>
      <c r="AI161" s="188">
        <f t="shared" si="19"/>
        <v>0</v>
      </c>
      <c r="AJ161" s="216">
        <f t="shared" si="20"/>
        <v>0</v>
      </c>
      <c r="AK161" s="216">
        <f t="shared" si="21"/>
        <v>0</v>
      </c>
      <c r="AL161" s="188">
        <f t="shared" si="22"/>
        <v>0</v>
      </c>
      <c r="AM161" s="214"/>
      <c r="AN161" s="214"/>
      <c r="AO161" s="214"/>
      <c r="AP161" s="214" t="s">
        <v>321</v>
      </c>
      <c r="AQ161" s="225" t="s">
        <v>322</v>
      </c>
    </row>
    <row r="162" spans="1:43" ht="30.75" customHeight="1" x14ac:dyDescent="0.15">
      <c r="A162" s="227" t="s">
        <v>292</v>
      </c>
      <c r="B162" s="227" t="s">
        <v>293</v>
      </c>
      <c r="C162" s="227" t="s">
        <v>346</v>
      </c>
      <c r="D162" s="214" t="s">
        <v>650</v>
      </c>
      <c r="E162" s="214" t="s">
        <v>151</v>
      </c>
      <c r="F162" s="212" t="s">
        <v>151</v>
      </c>
      <c r="G162" s="212"/>
      <c r="H162" s="212"/>
      <c r="I162" s="212"/>
      <c r="J162" s="212"/>
      <c r="K162" s="212"/>
      <c r="L162" s="212"/>
      <c r="M162" s="214" t="s">
        <v>296</v>
      </c>
      <c r="N162" s="214" t="s">
        <v>297</v>
      </c>
      <c r="O162" s="214" t="s">
        <v>298</v>
      </c>
      <c r="P162" s="214" t="s">
        <v>299</v>
      </c>
      <c r="Q162" s="214">
        <v>29</v>
      </c>
      <c r="R162" s="214"/>
      <c r="S162" s="214"/>
      <c r="T162" s="214"/>
      <c r="U162" s="214"/>
      <c r="V162" s="214"/>
      <c r="W162" s="214"/>
      <c r="X162" s="214"/>
      <c r="Y162" s="217">
        <f t="shared" si="17"/>
        <v>0</v>
      </c>
      <c r="Z162" s="214"/>
      <c r="AA162" s="214"/>
      <c r="AB162" s="214"/>
      <c r="AC162" s="214" t="s">
        <v>301</v>
      </c>
      <c r="AD162" s="214">
        <v>0</v>
      </c>
      <c r="AE162" s="214">
        <v>0</v>
      </c>
      <c r="AF162" s="219">
        <f t="shared" si="18"/>
        <v>0</v>
      </c>
      <c r="AG162" s="214">
        <v>0</v>
      </c>
      <c r="AH162" s="214">
        <v>417</v>
      </c>
      <c r="AI162" s="188">
        <f t="shared" si="19"/>
        <v>417</v>
      </c>
      <c r="AJ162" s="216">
        <f t="shared" si="20"/>
        <v>0</v>
      </c>
      <c r="AK162" s="216">
        <f t="shared" si="21"/>
        <v>417</v>
      </c>
      <c r="AL162" s="188">
        <f t="shared" si="22"/>
        <v>417</v>
      </c>
      <c r="AM162" s="214" t="s">
        <v>302</v>
      </c>
      <c r="AN162" s="214">
        <v>0</v>
      </c>
      <c r="AO162" s="214">
        <v>0</v>
      </c>
      <c r="AP162" s="214" t="s">
        <v>303</v>
      </c>
      <c r="AQ162" s="225" t="s">
        <v>304</v>
      </c>
    </row>
    <row r="163" spans="1:43" ht="30.75" customHeight="1" x14ac:dyDescent="0.25">
      <c r="A163" s="227" t="s">
        <v>292</v>
      </c>
      <c r="B163" s="227" t="s">
        <v>293</v>
      </c>
      <c r="C163" s="227" t="s">
        <v>651</v>
      </c>
      <c r="D163" s="214" t="s">
        <v>652</v>
      </c>
      <c r="E163" s="214" t="s">
        <v>362</v>
      </c>
      <c r="F163" s="212" t="s">
        <v>151</v>
      </c>
      <c r="G163" s="212"/>
      <c r="H163" s="228" t="s">
        <v>174</v>
      </c>
      <c r="I163" s="228"/>
      <c r="J163" s="228"/>
      <c r="K163" s="228"/>
      <c r="L163" s="212" t="s">
        <v>226</v>
      </c>
      <c r="M163" s="214" t="s">
        <v>296</v>
      </c>
      <c r="N163" s="214" t="s">
        <v>307</v>
      </c>
      <c r="O163" s="214" t="s">
        <v>298</v>
      </c>
      <c r="P163" s="214" t="s">
        <v>318</v>
      </c>
      <c r="Q163" s="214">
        <v>1</v>
      </c>
      <c r="R163" s="214" t="s">
        <v>653</v>
      </c>
      <c r="S163" s="214" t="s">
        <v>310</v>
      </c>
      <c r="T163" s="214" t="s">
        <v>599</v>
      </c>
      <c r="U163" s="214" t="s">
        <v>654</v>
      </c>
      <c r="V163" s="214" t="s">
        <v>655</v>
      </c>
      <c r="W163" s="214">
        <v>0</v>
      </c>
      <c r="X163" s="214">
        <v>400</v>
      </c>
      <c r="Y163" s="217">
        <f t="shared" si="17"/>
        <v>400</v>
      </c>
      <c r="Z163" s="214" t="s">
        <v>302</v>
      </c>
      <c r="AA163" s="214">
        <v>0</v>
      </c>
      <c r="AB163" s="214">
        <v>0</v>
      </c>
      <c r="AC163" s="214"/>
      <c r="AD163" s="214"/>
      <c r="AE163" s="214"/>
      <c r="AF163" s="219">
        <f t="shared" si="18"/>
        <v>0</v>
      </c>
      <c r="AG163" s="214"/>
      <c r="AH163" s="214"/>
      <c r="AI163" s="188">
        <f t="shared" si="19"/>
        <v>0</v>
      </c>
      <c r="AJ163" s="216">
        <f t="shared" si="20"/>
        <v>0</v>
      </c>
      <c r="AK163" s="216">
        <f t="shared" si="21"/>
        <v>0</v>
      </c>
      <c r="AL163" s="188">
        <f t="shared" si="22"/>
        <v>0</v>
      </c>
      <c r="AM163" s="214"/>
      <c r="AN163" s="214"/>
      <c r="AO163" s="214"/>
      <c r="AP163" s="214" t="s">
        <v>357</v>
      </c>
      <c r="AQ163" s="226" t="s">
        <v>358</v>
      </c>
    </row>
    <row r="164" spans="1:43" ht="30.75" customHeight="1" x14ac:dyDescent="0.25">
      <c r="A164" s="227" t="s">
        <v>292</v>
      </c>
      <c r="B164" s="227" t="s">
        <v>293</v>
      </c>
      <c r="C164" s="227" t="s">
        <v>596</v>
      </c>
      <c r="D164" s="214" t="s">
        <v>652</v>
      </c>
      <c r="E164" s="214" t="s">
        <v>362</v>
      </c>
      <c r="F164" s="212" t="s">
        <v>151</v>
      </c>
      <c r="G164" s="212"/>
      <c r="H164" s="228" t="s">
        <v>174</v>
      </c>
      <c r="I164" s="228"/>
      <c r="J164" s="228"/>
      <c r="K164" s="228"/>
      <c r="L164" s="212" t="s">
        <v>226</v>
      </c>
      <c r="M164" s="214" t="s">
        <v>296</v>
      </c>
      <c r="N164" s="214" t="s">
        <v>307</v>
      </c>
      <c r="O164" s="214" t="s">
        <v>298</v>
      </c>
      <c r="P164" s="214" t="s">
        <v>318</v>
      </c>
      <c r="Q164" s="214">
        <v>1</v>
      </c>
      <c r="R164" s="214" t="s">
        <v>656</v>
      </c>
      <c r="S164" s="214" t="s">
        <v>310</v>
      </c>
      <c r="T164" s="214" t="s">
        <v>599</v>
      </c>
      <c r="U164" s="214" t="s">
        <v>654</v>
      </c>
      <c r="V164" s="214" t="s">
        <v>655</v>
      </c>
      <c r="W164" s="214">
        <v>0</v>
      </c>
      <c r="X164" s="214">
        <v>250</v>
      </c>
      <c r="Y164" s="217">
        <f t="shared" si="17"/>
        <v>250</v>
      </c>
      <c r="Z164" s="214" t="s">
        <v>302</v>
      </c>
      <c r="AA164" s="214">
        <v>0</v>
      </c>
      <c r="AB164" s="214">
        <v>0</v>
      </c>
      <c r="AC164" s="214"/>
      <c r="AD164" s="214"/>
      <c r="AE164" s="214"/>
      <c r="AF164" s="219">
        <f t="shared" si="18"/>
        <v>0</v>
      </c>
      <c r="AG164" s="214"/>
      <c r="AH164" s="214"/>
      <c r="AI164" s="188">
        <f t="shared" si="19"/>
        <v>0</v>
      </c>
      <c r="AJ164" s="216">
        <f t="shared" si="20"/>
        <v>0</v>
      </c>
      <c r="AK164" s="216">
        <f t="shared" si="21"/>
        <v>0</v>
      </c>
      <c r="AL164" s="188">
        <f t="shared" si="22"/>
        <v>0</v>
      </c>
      <c r="AM164" s="214"/>
      <c r="AN164" s="214"/>
      <c r="AO164" s="214"/>
      <c r="AP164" s="214" t="s">
        <v>357</v>
      </c>
      <c r="AQ164" s="226" t="s">
        <v>358</v>
      </c>
    </row>
    <row r="165" spans="1:43" ht="30.75" customHeight="1" x14ac:dyDescent="0.25">
      <c r="A165" s="227" t="s">
        <v>292</v>
      </c>
      <c r="B165" s="227" t="s">
        <v>293</v>
      </c>
      <c r="C165" s="227" t="s">
        <v>517</v>
      </c>
      <c r="D165" s="214" t="s">
        <v>652</v>
      </c>
      <c r="E165" s="214" t="s">
        <v>362</v>
      </c>
      <c r="F165" s="212" t="s">
        <v>151</v>
      </c>
      <c r="G165" s="212"/>
      <c r="H165" s="228" t="s">
        <v>174</v>
      </c>
      <c r="I165" s="228"/>
      <c r="J165" s="228"/>
      <c r="K165" s="228"/>
      <c r="L165" s="212" t="s">
        <v>226</v>
      </c>
      <c r="M165" s="214" t="s">
        <v>296</v>
      </c>
      <c r="N165" s="214" t="s">
        <v>307</v>
      </c>
      <c r="O165" s="214" t="s">
        <v>298</v>
      </c>
      <c r="P165" s="214" t="s">
        <v>318</v>
      </c>
      <c r="Q165" s="214">
        <v>1</v>
      </c>
      <c r="R165" s="214" t="s">
        <v>657</v>
      </c>
      <c r="S165" s="214" t="s">
        <v>310</v>
      </c>
      <c r="T165" s="214" t="s">
        <v>599</v>
      </c>
      <c r="U165" s="214" t="s">
        <v>654</v>
      </c>
      <c r="V165" s="214" t="s">
        <v>655</v>
      </c>
      <c r="W165" s="214">
        <v>0</v>
      </c>
      <c r="X165" s="214">
        <v>200</v>
      </c>
      <c r="Y165" s="217">
        <f t="shared" si="17"/>
        <v>200</v>
      </c>
      <c r="Z165" s="214" t="s">
        <v>302</v>
      </c>
      <c r="AA165" s="214">
        <v>0</v>
      </c>
      <c r="AB165" s="214">
        <v>0</v>
      </c>
      <c r="AC165" s="214"/>
      <c r="AD165" s="214"/>
      <c r="AE165" s="214"/>
      <c r="AF165" s="219">
        <f t="shared" si="18"/>
        <v>0</v>
      </c>
      <c r="AG165" s="214"/>
      <c r="AH165" s="214"/>
      <c r="AI165" s="188">
        <f t="shared" si="19"/>
        <v>0</v>
      </c>
      <c r="AJ165" s="216">
        <f t="shared" si="20"/>
        <v>0</v>
      </c>
      <c r="AK165" s="216">
        <f t="shared" si="21"/>
        <v>0</v>
      </c>
      <c r="AL165" s="188">
        <f t="shared" si="22"/>
        <v>0</v>
      </c>
      <c r="AM165" s="214"/>
      <c r="AN165" s="214"/>
      <c r="AO165" s="214"/>
      <c r="AP165" s="214" t="s">
        <v>357</v>
      </c>
      <c r="AQ165" s="226" t="s">
        <v>358</v>
      </c>
    </row>
    <row r="166" spans="1:43" ht="30.75" customHeight="1" x14ac:dyDescent="0.15">
      <c r="A166" s="227" t="s">
        <v>292</v>
      </c>
      <c r="B166" s="227" t="s">
        <v>293</v>
      </c>
      <c r="C166" s="227" t="s">
        <v>658</v>
      </c>
      <c r="D166" s="214" t="s">
        <v>659</v>
      </c>
      <c r="E166" s="214" t="s">
        <v>151</v>
      </c>
      <c r="F166" s="212" t="s">
        <v>151</v>
      </c>
      <c r="G166" s="212"/>
      <c r="H166" s="212"/>
      <c r="I166" s="212"/>
      <c r="J166" s="212"/>
      <c r="K166" s="214" t="s">
        <v>222</v>
      </c>
      <c r="L166" s="212"/>
      <c r="M166" s="214" t="s">
        <v>296</v>
      </c>
      <c r="N166" s="214" t="s">
        <v>307</v>
      </c>
      <c r="O166" s="214" t="s">
        <v>298</v>
      </c>
      <c r="P166" s="214" t="s">
        <v>341</v>
      </c>
      <c r="Q166" s="214">
        <v>5</v>
      </c>
      <c r="R166" s="214" t="s">
        <v>338</v>
      </c>
      <c r="S166" s="214" t="s">
        <v>310</v>
      </c>
      <c r="T166" s="214" t="s">
        <v>311</v>
      </c>
      <c r="U166" s="214" t="s">
        <v>312</v>
      </c>
      <c r="V166" s="214" t="s">
        <v>312</v>
      </c>
      <c r="W166" s="214">
        <v>0</v>
      </c>
      <c r="X166" s="214">
        <v>66</v>
      </c>
      <c r="Y166" s="217">
        <f t="shared" si="17"/>
        <v>66</v>
      </c>
      <c r="Z166" s="214" t="s">
        <v>302</v>
      </c>
      <c r="AA166" s="214">
        <v>0</v>
      </c>
      <c r="AB166" s="214">
        <v>0</v>
      </c>
      <c r="AC166" s="214"/>
      <c r="AD166" s="214"/>
      <c r="AE166" s="214"/>
      <c r="AF166" s="219">
        <f t="shared" si="18"/>
        <v>0</v>
      </c>
      <c r="AG166" s="214"/>
      <c r="AH166" s="214"/>
      <c r="AI166" s="188">
        <f t="shared" si="19"/>
        <v>0</v>
      </c>
      <c r="AJ166" s="216">
        <f t="shared" si="20"/>
        <v>0</v>
      </c>
      <c r="AK166" s="216">
        <f t="shared" si="21"/>
        <v>0</v>
      </c>
      <c r="AL166" s="188">
        <f t="shared" si="22"/>
        <v>0</v>
      </c>
      <c r="AM166" s="214"/>
      <c r="AN166" s="214"/>
      <c r="AO166" s="214"/>
      <c r="AP166" s="214" t="s">
        <v>357</v>
      </c>
      <c r="AQ166" s="226" t="s">
        <v>358</v>
      </c>
    </row>
    <row r="167" spans="1:43" ht="30.75" customHeight="1" x14ac:dyDescent="0.25">
      <c r="A167" s="227" t="s">
        <v>292</v>
      </c>
      <c r="B167" s="227" t="s">
        <v>293</v>
      </c>
      <c r="C167" s="227" t="s">
        <v>422</v>
      </c>
      <c r="D167" s="214" t="s">
        <v>660</v>
      </c>
      <c r="E167" s="214" t="s">
        <v>362</v>
      </c>
      <c r="F167" s="212" t="s">
        <v>151</v>
      </c>
      <c r="G167" s="212"/>
      <c r="H167" s="228" t="s">
        <v>174</v>
      </c>
      <c r="I167" s="228"/>
      <c r="J167" s="228"/>
      <c r="K167" s="214" t="s">
        <v>222</v>
      </c>
      <c r="L167" s="228"/>
      <c r="M167" s="214" t="s">
        <v>296</v>
      </c>
      <c r="N167" s="214" t="s">
        <v>307</v>
      </c>
      <c r="O167" s="214" t="s">
        <v>298</v>
      </c>
      <c r="P167" s="214" t="s">
        <v>318</v>
      </c>
      <c r="Q167" s="214">
        <v>1</v>
      </c>
      <c r="R167" s="214" t="s">
        <v>661</v>
      </c>
      <c r="S167" s="214" t="s">
        <v>310</v>
      </c>
      <c r="T167" s="214" t="s">
        <v>311</v>
      </c>
      <c r="U167" s="214" t="s">
        <v>312</v>
      </c>
      <c r="V167" s="214" t="s">
        <v>396</v>
      </c>
      <c r="W167" s="214">
        <v>0</v>
      </c>
      <c r="X167" s="214">
        <v>200</v>
      </c>
      <c r="Y167" s="217">
        <f t="shared" si="17"/>
        <v>200</v>
      </c>
      <c r="Z167" s="214" t="s">
        <v>302</v>
      </c>
      <c r="AA167" s="214">
        <v>0</v>
      </c>
      <c r="AB167" s="214">
        <v>0</v>
      </c>
      <c r="AC167" s="214"/>
      <c r="AD167" s="214"/>
      <c r="AE167" s="214"/>
      <c r="AF167" s="219">
        <f t="shared" si="18"/>
        <v>0</v>
      </c>
      <c r="AG167" s="214"/>
      <c r="AH167" s="214"/>
      <c r="AI167" s="188">
        <f t="shared" si="19"/>
        <v>0</v>
      </c>
      <c r="AJ167" s="216">
        <f t="shared" si="20"/>
        <v>0</v>
      </c>
      <c r="AK167" s="216">
        <f t="shared" si="21"/>
        <v>0</v>
      </c>
      <c r="AL167" s="188">
        <f t="shared" si="22"/>
        <v>0</v>
      </c>
      <c r="AM167" s="214"/>
      <c r="AN167" s="214"/>
      <c r="AO167" s="214"/>
      <c r="AP167" s="214" t="s">
        <v>357</v>
      </c>
      <c r="AQ167" s="226" t="s">
        <v>358</v>
      </c>
    </row>
    <row r="168" spans="1:43" ht="30.75" customHeight="1" x14ac:dyDescent="0.25">
      <c r="A168" s="227" t="s">
        <v>292</v>
      </c>
      <c r="B168" s="227" t="s">
        <v>293</v>
      </c>
      <c r="C168" s="227" t="s">
        <v>334</v>
      </c>
      <c r="D168" s="214" t="s">
        <v>660</v>
      </c>
      <c r="E168" s="214" t="s">
        <v>362</v>
      </c>
      <c r="F168" s="212" t="s">
        <v>151</v>
      </c>
      <c r="G168" s="212"/>
      <c r="H168" s="228" t="s">
        <v>174</v>
      </c>
      <c r="I168" s="228"/>
      <c r="J168" s="228"/>
      <c r="K168" s="214" t="s">
        <v>222</v>
      </c>
      <c r="L168" s="228"/>
      <c r="M168" s="214" t="s">
        <v>296</v>
      </c>
      <c r="N168" s="214" t="s">
        <v>307</v>
      </c>
      <c r="O168" s="214" t="s">
        <v>298</v>
      </c>
      <c r="P168" s="214" t="s">
        <v>318</v>
      </c>
      <c r="Q168" s="214">
        <v>1</v>
      </c>
      <c r="R168" s="214" t="s">
        <v>662</v>
      </c>
      <c r="S168" s="214" t="s">
        <v>310</v>
      </c>
      <c r="T168" s="214" t="s">
        <v>311</v>
      </c>
      <c r="U168" s="214" t="s">
        <v>312</v>
      </c>
      <c r="V168" s="214" t="s">
        <v>507</v>
      </c>
      <c r="W168" s="214">
        <v>0</v>
      </c>
      <c r="X168" s="214">
        <v>150</v>
      </c>
      <c r="Y168" s="217">
        <f t="shared" si="17"/>
        <v>150</v>
      </c>
      <c r="Z168" s="214" t="s">
        <v>302</v>
      </c>
      <c r="AA168" s="214">
        <v>0</v>
      </c>
      <c r="AB168" s="214">
        <v>0</v>
      </c>
      <c r="AC168" s="214"/>
      <c r="AD168" s="214"/>
      <c r="AE168" s="214"/>
      <c r="AF168" s="219">
        <f t="shared" si="18"/>
        <v>0</v>
      </c>
      <c r="AG168" s="214"/>
      <c r="AH168" s="214"/>
      <c r="AI168" s="188">
        <f t="shared" si="19"/>
        <v>0</v>
      </c>
      <c r="AJ168" s="216">
        <f t="shared" si="20"/>
        <v>0</v>
      </c>
      <c r="AK168" s="216">
        <f t="shared" si="21"/>
        <v>0</v>
      </c>
      <c r="AL168" s="188">
        <f t="shared" si="22"/>
        <v>0</v>
      </c>
      <c r="AM168" s="214"/>
      <c r="AN168" s="214"/>
      <c r="AO168" s="214"/>
      <c r="AP168" s="214" t="s">
        <v>357</v>
      </c>
      <c r="AQ168" s="226" t="s">
        <v>358</v>
      </c>
    </row>
    <row r="169" spans="1:43" ht="30.75" customHeight="1" x14ac:dyDescent="0.25">
      <c r="A169" s="227" t="s">
        <v>292</v>
      </c>
      <c r="B169" s="227" t="s">
        <v>293</v>
      </c>
      <c r="C169" s="227" t="s">
        <v>552</v>
      </c>
      <c r="D169" s="214" t="s">
        <v>660</v>
      </c>
      <c r="E169" s="214" t="s">
        <v>362</v>
      </c>
      <c r="F169" s="212" t="s">
        <v>151</v>
      </c>
      <c r="G169" s="212"/>
      <c r="H169" s="228" t="s">
        <v>174</v>
      </c>
      <c r="I169" s="228"/>
      <c r="J169" s="228"/>
      <c r="K169" s="214" t="s">
        <v>222</v>
      </c>
      <c r="L169" s="228"/>
      <c r="M169" s="214" t="s">
        <v>296</v>
      </c>
      <c r="N169" s="214" t="s">
        <v>307</v>
      </c>
      <c r="O169" s="214" t="s">
        <v>298</v>
      </c>
      <c r="P169" s="214" t="s">
        <v>318</v>
      </c>
      <c r="Q169" s="214">
        <v>1</v>
      </c>
      <c r="R169" s="214" t="s">
        <v>663</v>
      </c>
      <c r="S169" s="214" t="s">
        <v>310</v>
      </c>
      <c r="T169" s="214" t="s">
        <v>311</v>
      </c>
      <c r="U169" s="214" t="s">
        <v>312</v>
      </c>
      <c r="V169" s="214" t="s">
        <v>356</v>
      </c>
      <c r="W169" s="214">
        <v>0</v>
      </c>
      <c r="X169" s="214">
        <v>250</v>
      </c>
      <c r="Y169" s="217">
        <f t="shared" si="17"/>
        <v>250</v>
      </c>
      <c r="Z169" s="214" t="s">
        <v>302</v>
      </c>
      <c r="AA169" s="214">
        <v>0</v>
      </c>
      <c r="AB169" s="214">
        <v>0</v>
      </c>
      <c r="AC169" s="214"/>
      <c r="AD169" s="214"/>
      <c r="AE169" s="214"/>
      <c r="AF169" s="219">
        <f t="shared" si="18"/>
        <v>0</v>
      </c>
      <c r="AG169" s="214"/>
      <c r="AH169" s="214"/>
      <c r="AI169" s="188">
        <f t="shared" si="19"/>
        <v>0</v>
      </c>
      <c r="AJ169" s="216">
        <f t="shared" si="20"/>
        <v>0</v>
      </c>
      <c r="AK169" s="216">
        <f t="shared" si="21"/>
        <v>0</v>
      </c>
      <c r="AL169" s="188">
        <f t="shared" si="22"/>
        <v>0</v>
      </c>
      <c r="AM169" s="214"/>
      <c r="AN169" s="214"/>
      <c r="AO169" s="214"/>
      <c r="AP169" s="214" t="s">
        <v>357</v>
      </c>
      <c r="AQ169" s="226" t="s">
        <v>358</v>
      </c>
    </row>
    <row r="170" spans="1:43" ht="30.75" customHeight="1" x14ac:dyDescent="0.25">
      <c r="A170" s="227" t="s">
        <v>292</v>
      </c>
      <c r="B170" s="227" t="s">
        <v>293</v>
      </c>
      <c r="C170" s="227" t="s">
        <v>533</v>
      </c>
      <c r="D170" s="214" t="s">
        <v>660</v>
      </c>
      <c r="E170" s="214" t="s">
        <v>362</v>
      </c>
      <c r="F170" s="212" t="s">
        <v>151</v>
      </c>
      <c r="G170" s="212"/>
      <c r="H170" s="228" t="s">
        <v>174</v>
      </c>
      <c r="I170" s="228"/>
      <c r="J170" s="228"/>
      <c r="K170" s="214" t="s">
        <v>222</v>
      </c>
      <c r="L170" s="228"/>
      <c r="M170" s="214" t="s">
        <v>296</v>
      </c>
      <c r="N170" s="214" t="s">
        <v>307</v>
      </c>
      <c r="O170" s="214" t="s">
        <v>298</v>
      </c>
      <c r="P170" s="214" t="s">
        <v>318</v>
      </c>
      <c r="Q170" s="214">
        <v>1</v>
      </c>
      <c r="R170" s="214" t="s">
        <v>664</v>
      </c>
      <c r="S170" s="214" t="s">
        <v>310</v>
      </c>
      <c r="T170" s="214" t="s">
        <v>311</v>
      </c>
      <c r="U170" s="214" t="s">
        <v>312</v>
      </c>
      <c r="V170" s="214" t="s">
        <v>665</v>
      </c>
      <c r="W170" s="214">
        <v>0</v>
      </c>
      <c r="X170" s="214">
        <v>250</v>
      </c>
      <c r="Y170" s="217">
        <f t="shared" si="17"/>
        <v>250</v>
      </c>
      <c r="Z170" s="214" t="s">
        <v>302</v>
      </c>
      <c r="AA170" s="214">
        <v>0</v>
      </c>
      <c r="AB170" s="214">
        <v>0</v>
      </c>
      <c r="AC170" s="214"/>
      <c r="AD170" s="214"/>
      <c r="AE170" s="214"/>
      <c r="AF170" s="219">
        <f t="shared" si="18"/>
        <v>0</v>
      </c>
      <c r="AG170" s="214"/>
      <c r="AH170" s="214"/>
      <c r="AI170" s="188">
        <f t="shared" si="19"/>
        <v>0</v>
      </c>
      <c r="AJ170" s="216">
        <f t="shared" si="20"/>
        <v>0</v>
      </c>
      <c r="AK170" s="216">
        <f t="shared" si="21"/>
        <v>0</v>
      </c>
      <c r="AL170" s="188">
        <f t="shared" si="22"/>
        <v>0</v>
      </c>
      <c r="AM170" s="214"/>
      <c r="AN170" s="214"/>
      <c r="AO170" s="214"/>
      <c r="AP170" s="214" t="s">
        <v>357</v>
      </c>
      <c r="AQ170" s="226" t="s">
        <v>358</v>
      </c>
    </row>
    <row r="171" spans="1:43" ht="30.75" customHeight="1" x14ac:dyDescent="0.25">
      <c r="A171" s="227" t="s">
        <v>292</v>
      </c>
      <c r="B171" s="227" t="s">
        <v>293</v>
      </c>
      <c r="C171" s="227" t="s">
        <v>339</v>
      </c>
      <c r="D171" s="214" t="s">
        <v>660</v>
      </c>
      <c r="E171" s="214" t="s">
        <v>362</v>
      </c>
      <c r="F171" s="212" t="s">
        <v>151</v>
      </c>
      <c r="G171" s="212"/>
      <c r="H171" s="228" t="s">
        <v>174</v>
      </c>
      <c r="I171" s="228"/>
      <c r="J171" s="228"/>
      <c r="K171" s="214" t="s">
        <v>222</v>
      </c>
      <c r="L171" s="228"/>
      <c r="M171" s="214" t="s">
        <v>296</v>
      </c>
      <c r="N171" s="214" t="s">
        <v>307</v>
      </c>
      <c r="O171" s="214" t="s">
        <v>298</v>
      </c>
      <c r="P171" s="214" t="s">
        <v>318</v>
      </c>
      <c r="Q171" s="214">
        <v>1</v>
      </c>
      <c r="R171" s="214" t="s">
        <v>666</v>
      </c>
      <c r="S171" s="214" t="s">
        <v>310</v>
      </c>
      <c r="T171" s="214" t="s">
        <v>311</v>
      </c>
      <c r="U171" s="214" t="s">
        <v>312</v>
      </c>
      <c r="V171" s="214" t="s">
        <v>491</v>
      </c>
      <c r="W171" s="214">
        <v>0</v>
      </c>
      <c r="X171" s="214">
        <v>200</v>
      </c>
      <c r="Y171" s="217">
        <f t="shared" si="17"/>
        <v>200</v>
      </c>
      <c r="Z171" s="214" t="s">
        <v>302</v>
      </c>
      <c r="AA171" s="214">
        <v>0</v>
      </c>
      <c r="AB171" s="214">
        <v>0</v>
      </c>
      <c r="AC171" s="214"/>
      <c r="AD171" s="214"/>
      <c r="AE171" s="214"/>
      <c r="AF171" s="219">
        <f t="shared" si="18"/>
        <v>0</v>
      </c>
      <c r="AG171" s="214"/>
      <c r="AH171" s="214"/>
      <c r="AI171" s="188">
        <f t="shared" si="19"/>
        <v>0</v>
      </c>
      <c r="AJ171" s="216">
        <f t="shared" si="20"/>
        <v>0</v>
      </c>
      <c r="AK171" s="216">
        <f t="shared" si="21"/>
        <v>0</v>
      </c>
      <c r="AL171" s="188">
        <f t="shared" si="22"/>
        <v>0</v>
      </c>
      <c r="AM171" s="214"/>
      <c r="AN171" s="214"/>
      <c r="AO171" s="214"/>
      <c r="AP171" s="214" t="s">
        <v>357</v>
      </c>
      <c r="AQ171" s="226" t="s">
        <v>358</v>
      </c>
    </row>
    <row r="172" spans="1:43" ht="30.75" customHeight="1" x14ac:dyDescent="0.25">
      <c r="A172" s="227" t="s">
        <v>292</v>
      </c>
      <c r="B172" s="227" t="s">
        <v>293</v>
      </c>
      <c r="C172" s="227" t="s">
        <v>394</v>
      </c>
      <c r="D172" s="214" t="s">
        <v>660</v>
      </c>
      <c r="E172" s="214" t="s">
        <v>362</v>
      </c>
      <c r="F172" s="212" t="s">
        <v>151</v>
      </c>
      <c r="G172" s="212"/>
      <c r="H172" s="228" t="s">
        <v>174</v>
      </c>
      <c r="I172" s="228"/>
      <c r="J172" s="228"/>
      <c r="K172" s="214" t="s">
        <v>222</v>
      </c>
      <c r="L172" s="228"/>
      <c r="M172" s="214" t="s">
        <v>296</v>
      </c>
      <c r="N172" s="214" t="s">
        <v>307</v>
      </c>
      <c r="O172" s="214" t="s">
        <v>298</v>
      </c>
      <c r="P172" s="214" t="s">
        <v>318</v>
      </c>
      <c r="Q172" s="214">
        <v>1</v>
      </c>
      <c r="R172" s="214" t="s">
        <v>667</v>
      </c>
      <c r="S172" s="214" t="s">
        <v>310</v>
      </c>
      <c r="T172" s="214" t="s">
        <v>311</v>
      </c>
      <c r="U172" s="214" t="s">
        <v>312</v>
      </c>
      <c r="V172" s="214" t="s">
        <v>312</v>
      </c>
      <c r="W172" s="214">
        <v>0</v>
      </c>
      <c r="X172" s="214">
        <v>200</v>
      </c>
      <c r="Y172" s="217">
        <f t="shared" si="17"/>
        <v>200</v>
      </c>
      <c r="Z172" s="214" t="s">
        <v>302</v>
      </c>
      <c r="AA172" s="214">
        <v>0</v>
      </c>
      <c r="AB172" s="214">
        <v>0</v>
      </c>
      <c r="AC172" s="214"/>
      <c r="AD172" s="214"/>
      <c r="AE172" s="214"/>
      <c r="AF172" s="219">
        <f t="shared" si="18"/>
        <v>0</v>
      </c>
      <c r="AG172" s="214"/>
      <c r="AH172" s="214"/>
      <c r="AI172" s="188">
        <f t="shared" si="19"/>
        <v>0</v>
      </c>
      <c r="AJ172" s="216">
        <f t="shared" si="20"/>
        <v>0</v>
      </c>
      <c r="AK172" s="216">
        <f t="shared" si="21"/>
        <v>0</v>
      </c>
      <c r="AL172" s="188">
        <f t="shared" si="22"/>
        <v>0</v>
      </c>
      <c r="AM172" s="214"/>
      <c r="AN172" s="214"/>
      <c r="AO172" s="214"/>
      <c r="AP172" s="214" t="s">
        <v>357</v>
      </c>
      <c r="AQ172" s="226" t="s">
        <v>358</v>
      </c>
    </row>
    <row r="173" spans="1:43" ht="30.75" customHeight="1" x14ac:dyDescent="0.25">
      <c r="A173" s="227" t="s">
        <v>292</v>
      </c>
      <c r="B173" s="227" t="s">
        <v>293</v>
      </c>
      <c r="C173" s="227" t="s">
        <v>374</v>
      </c>
      <c r="D173" s="214" t="s">
        <v>660</v>
      </c>
      <c r="E173" s="214" t="s">
        <v>362</v>
      </c>
      <c r="F173" s="212" t="s">
        <v>151</v>
      </c>
      <c r="G173" s="212"/>
      <c r="H173" s="228" t="s">
        <v>174</v>
      </c>
      <c r="I173" s="228"/>
      <c r="J173" s="228"/>
      <c r="K173" s="214" t="s">
        <v>222</v>
      </c>
      <c r="L173" s="228"/>
      <c r="M173" s="214" t="s">
        <v>296</v>
      </c>
      <c r="N173" s="214" t="s">
        <v>307</v>
      </c>
      <c r="O173" s="214" t="s">
        <v>298</v>
      </c>
      <c r="P173" s="214" t="s">
        <v>318</v>
      </c>
      <c r="Q173" s="214">
        <v>1</v>
      </c>
      <c r="R173" s="214" t="s">
        <v>401</v>
      </c>
      <c r="S173" s="214" t="s">
        <v>310</v>
      </c>
      <c r="T173" s="214" t="s">
        <v>311</v>
      </c>
      <c r="U173" s="214" t="s">
        <v>312</v>
      </c>
      <c r="V173" s="214" t="s">
        <v>507</v>
      </c>
      <c r="W173" s="214">
        <v>0</v>
      </c>
      <c r="X173" s="214">
        <v>100</v>
      </c>
      <c r="Y173" s="217">
        <f t="shared" si="17"/>
        <v>100</v>
      </c>
      <c r="Z173" s="214" t="s">
        <v>302</v>
      </c>
      <c r="AA173" s="214">
        <v>0</v>
      </c>
      <c r="AB173" s="214">
        <v>0</v>
      </c>
      <c r="AC173" s="214"/>
      <c r="AD173" s="214"/>
      <c r="AE173" s="214"/>
      <c r="AF173" s="219">
        <f t="shared" si="18"/>
        <v>0</v>
      </c>
      <c r="AG173" s="214"/>
      <c r="AH173" s="214"/>
      <c r="AI173" s="188">
        <f t="shared" si="19"/>
        <v>0</v>
      </c>
      <c r="AJ173" s="216">
        <f t="shared" si="20"/>
        <v>0</v>
      </c>
      <c r="AK173" s="216">
        <f t="shared" si="21"/>
        <v>0</v>
      </c>
      <c r="AL173" s="188">
        <f t="shared" si="22"/>
        <v>0</v>
      </c>
      <c r="AM173" s="214"/>
      <c r="AN173" s="214"/>
      <c r="AO173" s="214"/>
      <c r="AP173" s="214" t="s">
        <v>357</v>
      </c>
      <c r="AQ173" s="226" t="s">
        <v>358</v>
      </c>
    </row>
    <row r="174" spans="1:43" ht="30.75" customHeight="1" x14ac:dyDescent="0.25">
      <c r="A174" s="227" t="s">
        <v>292</v>
      </c>
      <c r="B174" s="227" t="s">
        <v>293</v>
      </c>
      <c r="C174" s="227" t="s">
        <v>374</v>
      </c>
      <c r="D174" s="214" t="s">
        <v>660</v>
      </c>
      <c r="E174" s="214" t="s">
        <v>362</v>
      </c>
      <c r="F174" s="212" t="s">
        <v>151</v>
      </c>
      <c r="G174" s="212"/>
      <c r="H174" s="228" t="s">
        <v>174</v>
      </c>
      <c r="I174" s="228"/>
      <c r="J174" s="228"/>
      <c r="K174" s="214" t="s">
        <v>222</v>
      </c>
      <c r="L174" s="228"/>
      <c r="M174" s="214" t="s">
        <v>296</v>
      </c>
      <c r="N174" s="214" t="s">
        <v>307</v>
      </c>
      <c r="O174" s="214" t="s">
        <v>298</v>
      </c>
      <c r="P174" s="214" t="s">
        <v>318</v>
      </c>
      <c r="Q174" s="214">
        <v>1</v>
      </c>
      <c r="R174" s="214" t="s">
        <v>668</v>
      </c>
      <c r="S174" s="214" t="s">
        <v>310</v>
      </c>
      <c r="T174" s="214" t="s">
        <v>311</v>
      </c>
      <c r="U174" s="214" t="s">
        <v>312</v>
      </c>
      <c r="V174" s="214" t="s">
        <v>383</v>
      </c>
      <c r="W174" s="214">
        <v>0</v>
      </c>
      <c r="X174" s="214">
        <v>100</v>
      </c>
      <c r="Y174" s="217">
        <f t="shared" si="17"/>
        <v>100</v>
      </c>
      <c r="Z174" s="214" t="s">
        <v>302</v>
      </c>
      <c r="AA174" s="214">
        <v>0</v>
      </c>
      <c r="AB174" s="214">
        <v>0</v>
      </c>
      <c r="AC174" s="214"/>
      <c r="AD174" s="214"/>
      <c r="AE174" s="214"/>
      <c r="AF174" s="219">
        <f t="shared" si="18"/>
        <v>0</v>
      </c>
      <c r="AG174" s="214"/>
      <c r="AH174" s="214"/>
      <c r="AI174" s="188">
        <f t="shared" si="19"/>
        <v>0</v>
      </c>
      <c r="AJ174" s="216">
        <f t="shared" si="20"/>
        <v>0</v>
      </c>
      <c r="AK174" s="216">
        <f t="shared" si="21"/>
        <v>0</v>
      </c>
      <c r="AL174" s="188">
        <f t="shared" si="22"/>
        <v>0</v>
      </c>
      <c r="AM174" s="214"/>
      <c r="AN174" s="214"/>
      <c r="AO174" s="214"/>
      <c r="AP174" s="214" t="s">
        <v>357</v>
      </c>
      <c r="AQ174" s="226" t="s">
        <v>358</v>
      </c>
    </row>
    <row r="175" spans="1:43" ht="30.75" customHeight="1" x14ac:dyDescent="0.25">
      <c r="A175" s="227" t="s">
        <v>292</v>
      </c>
      <c r="B175" s="227" t="s">
        <v>293</v>
      </c>
      <c r="C175" s="227" t="s">
        <v>669</v>
      </c>
      <c r="D175" s="214" t="s">
        <v>670</v>
      </c>
      <c r="E175" s="214" t="s">
        <v>362</v>
      </c>
      <c r="F175" s="212" t="s">
        <v>151</v>
      </c>
      <c r="G175" s="212"/>
      <c r="H175" s="228" t="s">
        <v>174</v>
      </c>
      <c r="I175" s="228"/>
      <c r="J175" s="228"/>
      <c r="K175" s="228"/>
      <c r="L175" s="212" t="s">
        <v>226</v>
      </c>
      <c r="M175" s="214" t="s">
        <v>296</v>
      </c>
      <c r="N175" s="214" t="s">
        <v>307</v>
      </c>
      <c r="O175" s="214" t="s">
        <v>298</v>
      </c>
      <c r="P175" s="214" t="s">
        <v>318</v>
      </c>
      <c r="Q175" s="214">
        <v>3</v>
      </c>
      <c r="R175" s="214" t="s">
        <v>671</v>
      </c>
      <c r="S175" s="214" t="s">
        <v>310</v>
      </c>
      <c r="T175" s="214" t="s">
        <v>672</v>
      </c>
      <c r="U175" s="214" t="s">
        <v>673</v>
      </c>
      <c r="V175" s="214" t="s">
        <v>673</v>
      </c>
      <c r="W175" s="214">
        <v>0</v>
      </c>
      <c r="X175" s="214">
        <v>352</v>
      </c>
      <c r="Y175" s="217">
        <f t="shared" si="17"/>
        <v>352</v>
      </c>
      <c r="Z175" s="214" t="s">
        <v>302</v>
      </c>
      <c r="AA175" s="214">
        <v>0</v>
      </c>
      <c r="AB175" s="214">
        <v>0</v>
      </c>
      <c r="AC175" s="214"/>
      <c r="AD175" s="214"/>
      <c r="AE175" s="214"/>
      <c r="AF175" s="219">
        <f t="shared" si="18"/>
        <v>0</v>
      </c>
      <c r="AG175" s="214"/>
      <c r="AH175" s="214"/>
      <c r="AI175" s="188">
        <f t="shared" si="19"/>
        <v>0</v>
      </c>
      <c r="AJ175" s="216">
        <f t="shared" si="20"/>
        <v>0</v>
      </c>
      <c r="AK175" s="216">
        <f t="shared" si="21"/>
        <v>0</v>
      </c>
      <c r="AL175" s="188">
        <f t="shared" si="22"/>
        <v>0</v>
      </c>
      <c r="AM175" s="214"/>
      <c r="AN175" s="214"/>
      <c r="AO175" s="214"/>
      <c r="AP175" s="214" t="s">
        <v>357</v>
      </c>
      <c r="AQ175" s="226" t="s">
        <v>358</v>
      </c>
    </row>
    <row r="176" spans="1:43" ht="30.75" customHeight="1" x14ac:dyDescent="0.15">
      <c r="A176" s="227" t="s">
        <v>292</v>
      </c>
      <c r="B176" s="227" t="s">
        <v>293</v>
      </c>
      <c r="C176" s="227" t="s">
        <v>472</v>
      </c>
      <c r="D176" s="214" t="s">
        <v>674</v>
      </c>
      <c r="E176" s="214" t="s">
        <v>160</v>
      </c>
      <c r="F176" s="214"/>
      <c r="G176" s="214" t="s">
        <v>160</v>
      </c>
      <c r="H176" s="214"/>
      <c r="I176" s="214"/>
      <c r="J176" s="214"/>
      <c r="K176" s="214" t="s">
        <v>222</v>
      </c>
      <c r="L176" s="214"/>
      <c r="M176" s="214" t="s">
        <v>317</v>
      </c>
      <c r="N176" s="214" t="s">
        <v>307</v>
      </c>
      <c r="O176" s="214" t="s">
        <v>298</v>
      </c>
      <c r="P176" s="214" t="s">
        <v>318</v>
      </c>
      <c r="Q176" s="214">
        <v>3</v>
      </c>
      <c r="R176" s="214" t="s">
        <v>344</v>
      </c>
      <c r="S176" s="214" t="s">
        <v>310</v>
      </c>
      <c r="T176" s="214" t="s">
        <v>311</v>
      </c>
      <c r="U176" s="214" t="s">
        <v>312</v>
      </c>
      <c r="V176" s="214" t="s">
        <v>345</v>
      </c>
      <c r="W176" s="214">
        <v>127</v>
      </c>
      <c r="X176" s="214">
        <v>12</v>
      </c>
      <c r="Y176" s="217">
        <f t="shared" si="17"/>
        <v>139</v>
      </c>
      <c r="Z176" s="214" t="s">
        <v>302</v>
      </c>
      <c r="AA176" s="214">
        <v>0</v>
      </c>
      <c r="AB176" s="214">
        <v>0</v>
      </c>
      <c r="AC176" s="214"/>
      <c r="AD176" s="214"/>
      <c r="AE176" s="214"/>
      <c r="AF176" s="219">
        <f t="shared" si="18"/>
        <v>0</v>
      </c>
      <c r="AG176" s="214"/>
      <c r="AH176" s="214"/>
      <c r="AI176" s="188">
        <f t="shared" si="19"/>
        <v>0</v>
      </c>
      <c r="AJ176" s="216">
        <f t="shared" si="20"/>
        <v>0</v>
      </c>
      <c r="AK176" s="216">
        <f t="shared" si="21"/>
        <v>0</v>
      </c>
      <c r="AL176" s="188">
        <f t="shared" si="22"/>
        <v>0</v>
      </c>
      <c r="AM176" s="214"/>
      <c r="AN176" s="214"/>
      <c r="AO176" s="214"/>
      <c r="AP176" s="214" t="s">
        <v>357</v>
      </c>
      <c r="AQ176" s="226" t="s">
        <v>358</v>
      </c>
    </row>
    <row r="177" spans="1:43" ht="30.75" customHeight="1" x14ac:dyDescent="0.15">
      <c r="A177" s="227" t="s">
        <v>292</v>
      </c>
      <c r="B177" s="227" t="s">
        <v>293</v>
      </c>
      <c r="C177" s="227" t="s">
        <v>675</v>
      </c>
      <c r="D177" s="214" t="s">
        <v>676</v>
      </c>
      <c r="E177" s="214" t="s">
        <v>151</v>
      </c>
      <c r="F177" s="212" t="s">
        <v>151</v>
      </c>
      <c r="G177" s="212"/>
      <c r="H177" s="212"/>
      <c r="I177" s="212"/>
      <c r="J177" s="212"/>
      <c r="K177" s="214" t="s">
        <v>222</v>
      </c>
      <c r="L177" s="212"/>
      <c r="M177" s="214" t="s">
        <v>296</v>
      </c>
      <c r="N177" s="214" t="s">
        <v>307</v>
      </c>
      <c r="O177" s="214" t="s">
        <v>298</v>
      </c>
      <c r="P177" s="214" t="s">
        <v>318</v>
      </c>
      <c r="Q177" s="214">
        <v>1</v>
      </c>
      <c r="R177" s="214" t="s">
        <v>514</v>
      </c>
      <c r="S177" s="214" t="s">
        <v>310</v>
      </c>
      <c r="T177" s="214" t="s">
        <v>311</v>
      </c>
      <c r="U177" s="214" t="s">
        <v>312</v>
      </c>
      <c r="V177" s="214" t="s">
        <v>515</v>
      </c>
      <c r="W177" s="214">
        <v>0</v>
      </c>
      <c r="X177" s="214">
        <v>80</v>
      </c>
      <c r="Y177" s="217">
        <f t="shared" si="17"/>
        <v>80</v>
      </c>
      <c r="Z177" s="214" t="s">
        <v>302</v>
      </c>
      <c r="AA177" s="214">
        <v>0</v>
      </c>
      <c r="AB177" s="214">
        <v>0</v>
      </c>
      <c r="AC177" s="214"/>
      <c r="AD177" s="214"/>
      <c r="AE177" s="214"/>
      <c r="AF177" s="219">
        <f t="shared" si="18"/>
        <v>0</v>
      </c>
      <c r="AG177" s="214"/>
      <c r="AH177" s="214"/>
      <c r="AI177" s="188">
        <f t="shared" si="19"/>
        <v>0</v>
      </c>
      <c r="AJ177" s="216">
        <f t="shared" si="20"/>
        <v>0</v>
      </c>
      <c r="AK177" s="216">
        <f t="shared" si="21"/>
        <v>0</v>
      </c>
      <c r="AL177" s="188">
        <f t="shared" si="22"/>
        <v>0</v>
      </c>
      <c r="AM177" s="214"/>
      <c r="AN177" s="214"/>
      <c r="AO177" s="214"/>
      <c r="AP177" s="214" t="s">
        <v>357</v>
      </c>
      <c r="AQ177" s="226" t="s">
        <v>358</v>
      </c>
    </row>
    <row r="178" spans="1:43" ht="30.75" customHeight="1" x14ac:dyDescent="0.15">
      <c r="A178" s="227" t="s">
        <v>292</v>
      </c>
      <c r="B178" s="227" t="s">
        <v>293</v>
      </c>
      <c r="C178" s="227" t="s">
        <v>602</v>
      </c>
      <c r="D178" s="214" t="s">
        <v>676</v>
      </c>
      <c r="E178" s="214" t="s">
        <v>151</v>
      </c>
      <c r="F178" s="212" t="s">
        <v>151</v>
      </c>
      <c r="G178" s="212"/>
      <c r="H178" s="212"/>
      <c r="I178" s="212"/>
      <c r="J178" s="212"/>
      <c r="K178" s="214" t="s">
        <v>222</v>
      </c>
      <c r="L178" s="212"/>
      <c r="M178" s="214" t="s">
        <v>296</v>
      </c>
      <c r="N178" s="214" t="s">
        <v>307</v>
      </c>
      <c r="O178" s="214" t="s">
        <v>298</v>
      </c>
      <c r="P178" s="214" t="s">
        <v>318</v>
      </c>
      <c r="Q178" s="214">
        <v>1</v>
      </c>
      <c r="R178" s="214" t="s">
        <v>677</v>
      </c>
      <c r="S178" s="214" t="s">
        <v>310</v>
      </c>
      <c r="T178" s="214" t="s">
        <v>311</v>
      </c>
      <c r="U178" s="214" t="s">
        <v>312</v>
      </c>
      <c r="V178" s="214" t="s">
        <v>507</v>
      </c>
      <c r="W178" s="214">
        <v>0</v>
      </c>
      <c r="X178" s="214">
        <v>250</v>
      </c>
      <c r="Y178" s="217">
        <f t="shared" si="17"/>
        <v>250</v>
      </c>
      <c r="Z178" s="214" t="s">
        <v>302</v>
      </c>
      <c r="AA178" s="214">
        <v>0</v>
      </c>
      <c r="AB178" s="214">
        <v>0</v>
      </c>
      <c r="AC178" s="214"/>
      <c r="AD178" s="214"/>
      <c r="AE178" s="214"/>
      <c r="AF178" s="219">
        <f t="shared" si="18"/>
        <v>0</v>
      </c>
      <c r="AG178" s="214"/>
      <c r="AH178" s="214"/>
      <c r="AI178" s="188">
        <f t="shared" si="19"/>
        <v>0</v>
      </c>
      <c r="AJ178" s="216">
        <f t="shared" si="20"/>
        <v>0</v>
      </c>
      <c r="AK178" s="216">
        <f t="shared" si="21"/>
        <v>0</v>
      </c>
      <c r="AL178" s="188">
        <f t="shared" si="22"/>
        <v>0</v>
      </c>
      <c r="AM178" s="214"/>
      <c r="AN178" s="214"/>
      <c r="AO178" s="214"/>
      <c r="AP178" s="214" t="s">
        <v>357</v>
      </c>
      <c r="AQ178" s="226" t="s">
        <v>358</v>
      </c>
    </row>
    <row r="179" spans="1:43" ht="30.75" customHeight="1" x14ac:dyDescent="0.15">
      <c r="A179" s="227" t="s">
        <v>292</v>
      </c>
      <c r="B179" s="227" t="s">
        <v>293</v>
      </c>
      <c r="C179" s="227" t="s">
        <v>573</v>
      </c>
      <c r="D179" s="214" t="s">
        <v>678</v>
      </c>
      <c r="E179" s="214" t="s">
        <v>207</v>
      </c>
      <c r="F179" s="214"/>
      <c r="G179" s="214"/>
      <c r="H179" s="214"/>
      <c r="I179" s="214"/>
      <c r="J179" s="214" t="s">
        <v>207</v>
      </c>
      <c r="K179" s="214"/>
      <c r="L179" s="212" t="s">
        <v>226</v>
      </c>
      <c r="M179" s="214" t="s">
        <v>296</v>
      </c>
      <c r="N179" s="214" t="s">
        <v>307</v>
      </c>
      <c r="O179" s="214" t="s">
        <v>420</v>
      </c>
      <c r="P179" s="214" t="s">
        <v>318</v>
      </c>
      <c r="Q179" s="214">
        <v>1</v>
      </c>
      <c r="R179" s="214" t="s">
        <v>679</v>
      </c>
      <c r="S179" s="214" t="s">
        <v>310</v>
      </c>
      <c r="T179" s="214" t="s">
        <v>351</v>
      </c>
      <c r="U179" s="214" t="s">
        <v>351</v>
      </c>
      <c r="V179" s="214" t="s">
        <v>351</v>
      </c>
      <c r="W179" s="214">
        <v>0</v>
      </c>
      <c r="X179" s="214">
        <v>10</v>
      </c>
      <c r="Y179" s="217">
        <f t="shared" si="17"/>
        <v>10</v>
      </c>
      <c r="Z179" s="214" t="s">
        <v>302</v>
      </c>
      <c r="AA179" s="214">
        <v>0</v>
      </c>
      <c r="AB179" s="214">
        <v>0</v>
      </c>
      <c r="AC179" s="214"/>
      <c r="AD179" s="214"/>
      <c r="AE179" s="214"/>
      <c r="AF179" s="219">
        <f t="shared" si="18"/>
        <v>0</v>
      </c>
      <c r="AG179" s="214"/>
      <c r="AH179" s="214"/>
      <c r="AI179" s="188">
        <f t="shared" si="19"/>
        <v>0</v>
      </c>
      <c r="AJ179" s="216">
        <f t="shared" si="20"/>
        <v>0</v>
      </c>
      <c r="AK179" s="216">
        <f t="shared" si="21"/>
        <v>0</v>
      </c>
      <c r="AL179" s="188">
        <f t="shared" si="22"/>
        <v>0</v>
      </c>
      <c r="AM179" s="214"/>
      <c r="AN179" s="214"/>
      <c r="AO179" s="214"/>
      <c r="AP179" s="214" t="s">
        <v>313</v>
      </c>
      <c r="AQ179" s="226" t="s">
        <v>314</v>
      </c>
    </row>
    <row r="180" spans="1:43" ht="30.75" customHeight="1" x14ac:dyDescent="0.15">
      <c r="A180" s="227" t="s">
        <v>292</v>
      </c>
      <c r="B180" s="227" t="s">
        <v>293</v>
      </c>
      <c r="C180" s="227" t="s">
        <v>680</v>
      </c>
      <c r="D180" s="214" t="s">
        <v>681</v>
      </c>
      <c r="E180" s="214" t="s">
        <v>151</v>
      </c>
      <c r="F180" s="212" t="s">
        <v>151</v>
      </c>
      <c r="G180" s="212"/>
      <c r="H180" s="212"/>
      <c r="I180" s="212"/>
      <c r="J180" s="212"/>
      <c r="K180" s="212"/>
      <c r="L180" s="212" t="s">
        <v>226</v>
      </c>
      <c r="M180" s="214" t="s">
        <v>296</v>
      </c>
      <c r="N180" s="214" t="s">
        <v>307</v>
      </c>
      <c r="O180" s="214" t="s">
        <v>298</v>
      </c>
      <c r="P180" s="214" t="s">
        <v>318</v>
      </c>
      <c r="Q180" s="214">
        <v>1</v>
      </c>
      <c r="R180" s="214" t="s">
        <v>682</v>
      </c>
      <c r="S180" s="214" t="s">
        <v>310</v>
      </c>
      <c r="T180" s="214" t="s">
        <v>351</v>
      </c>
      <c r="U180" s="214" t="s">
        <v>351</v>
      </c>
      <c r="V180" s="214" t="s">
        <v>351</v>
      </c>
      <c r="W180" s="214">
        <v>0</v>
      </c>
      <c r="X180" s="214">
        <v>1500</v>
      </c>
      <c r="Y180" s="217">
        <f t="shared" si="17"/>
        <v>1500</v>
      </c>
      <c r="Z180" s="214" t="s">
        <v>302</v>
      </c>
      <c r="AA180" s="214">
        <v>0</v>
      </c>
      <c r="AB180" s="214">
        <v>0</v>
      </c>
      <c r="AC180" s="214"/>
      <c r="AD180" s="214"/>
      <c r="AE180" s="214"/>
      <c r="AF180" s="219">
        <f t="shared" si="18"/>
        <v>0</v>
      </c>
      <c r="AG180" s="214"/>
      <c r="AH180" s="214"/>
      <c r="AI180" s="188">
        <f t="shared" si="19"/>
        <v>0</v>
      </c>
      <c r="AJ180" s="216">
        <f t="shared" si="20"/>
        <v>0</v>
      </c>
      <c r="AK180" s="216">
        <f t="shared" si="21"/>
        <v>0</v>
      </c>
      <c r="AL180" s="188">
        <f t="shared" si="22"/>
        <v>0</v>
      </c>
      <c r="AM180" s="214"/>
      <c r="AN180" s="214"/>
      <c r="AO180" s="214"/>
      <c r="AP180" s="214" t="s">
        <v>357</v>
      </c>
      <c r="AQ180" s="226" t="s">
        <v>358</v>
      </c>
    </row>
    <row r="181" spans="1:43" ht="30.75" customHeight="1" x14ac:dyDescent="0.15">
      <c r="A181" s="227" t="s">
        <v>292</v>
      </c>
      <c r="B181" s="227" t="s">
        <v>293</v>
      </c>
      <c r="C181" s="227" t="s">
        <v>434</v>
      </c>
      <c r="D181" s="214" t="s">
        <v>681</v>
      </c>
      <c r="E181" s="214" t="s">
        <v>151</v>
      </c>
      <c r="F181" s="212" t="s">
        <v>151</v>
      </c>
      <c r="G181" s="212"/>
      <c r="H181" s="212"/>
      <c r="I181" s="212"/>
      <c r="J181" s="212"/>
      <c r="K181" s="212"/>
      <c r="L181" s="212" t="s">
        <v>226</v>
      </c>
      <c r="M181" s="214" t="s">
        <v>296</v>
      </c>
      <c r="N181" s="214" t="s">
        <v>307</v>
      </c>
      <c r="O181" s="214" t="s">
        <v>298</v>
      </c>
      <c r="P181" s="214" t="s">
        <v>318</v>
      </c>
      <c r="Q181" s="214">
        <v>1</v>
      </c>
      <c r="R181" s="214" t="s">
        <v>683</v>
      </c>
      <c r="S181" s="214" t="s">
        <v>310</v>
      </c>
      <c r="T181" s="214" t="s">
        <v>351</v>
      </c>
      <c r="U181" s="214" t="s">
        <v>351</v>
      </c>
      <c r="V181" s="214" t="s">
        <v>496</v>
      </c>
      <c r="W181" s="214">
        <v>0</v>
      </c>
      <c r="X181" s="214">
        <v>1500</v>
      </c>
      <c r="Y181" s="217">
        <f t="shared" si="17"/>
        <v>1500</v>
      </c>
      <c r="Z181" s="214" t="s">
        <v>302</v>
      </c>
      <c r="AA181" s="214">
        <v>0</v>
      </c>
      <c r="AB181" s="214">
        <v>0</v>
      </c>
      <c r="AC181" s="214"/>
      <c r="AD181" s="214"/>
      <c r="AE181" s="214"/>
      <c r="AF181" s="219">
        <f t="shared" si="18"/>
        <v>0</v>
      </c>
      <c r="AG181" s="214"/>
      <c r="AH181" s="214"/>
      <c r="AI181" s="188">
        <f t="shared" si="19"/>
        <v>0</v>
      </c>
      <c r="AJ181" s="216">
        <f t="shared" si="20"/>
        <v>0</v>
      </c>
      <c r="AK181" s="216">
        <f t="shared" si="21"/>
        <v>0</v>
      </c>
      <c r="AL181" s="188">
        <f t="shared" si="22"/>
        <v>0</v>
      </c>
      <c r="AM181" s="214"/>
      <c r="AN181" s="214"/>
      <c r="AO181" s="214"/>
      <c r="AP181" s="214" t="s">
        <v>357</v>
      </c>
      <c r="AQ181" s="226" t="s">
        <v>358</v>
      </c>
    </row>
    <row r="182" spans="1:43" ht="30.75" customHeight="1" x14ac:dyDescent="0.15">
      <c r="A182" s="227" t="s">
        <v>292</v>
      </c>
      <c r="B182" s="227" t="s">
        <v>293</v>
      </c>
      <c r="C182" s="227" t="s">
        <v>418</v>
      </c>
      <c r="D182" s="214" t="s">
        <v>681</v>
      </c>
      <c r="E182" s="214" t="s">
        <v>151</v>
      </c>
      <c r="F182" s="212" t="s">
        <v>151</v>
      </c>
      <c r="G182" s="212"/>
      <c r="H182" s="212"/>
      <c r="I182" s="212"/>
      <c r="J182" s="212"/>
      <c r="K182" s="212"/>
      <c r="L182" s="212" t="s">
        <v>226</v>
      </c>
      <c r="M182" s="214" t="s">
        <v>296</v>
      </c>
      <c r="N182" s="214" t="s">
        <v>307</v>
      </c>
      <c r="O182" s="214" t="s">
        <v>298</v>
      </c>
      <c r="P182" s="214" t="s">
        <v>318</v>
      </c>
      <c r="Q182" s="214">
        <v>1</v>
      </c>
      <c r="R182" s="214" t="s">
        <v>684</v>
      </c>
      <c r="S182" s="214" t="s">
        <v>310</v>
      </c>
      <c r="T182" s="214" t="s">
        <v>351</v>
      </c>
      <c r="U182" s="214" t="s">
        <v>351</v>
      </c>
      <c r="V182" s="214" t="s">
        <v>685</v>
      </c>
      <c r="W182" s="214">
        <v>0</v>
      </c>
      <c r="X182" s="214">
        <v>400</v>
      </c>
      <c r="Y182" s="217">
        <f t="shared" si="17"/>
        <v>400</v>
      </c>
      <c r="Z182" s="214" t="s">
        <v>302</v>
      </c>
      <c r="AA182" s="214">
        <v>0</v>
      </c>
      <c r="AB182" s="214">
        <v>0</v>
      </c>
      <c r="AC182" s="214"/>
      <c r="AD182" s="214"/>
      <c r="AE182" s="214"/>
      <c r="AF182" s="219">
        <f t="shared" si="18"/>
        <v>0</v>
      </c>
      <c r="AG182" s="214"/>
      <c r="AH182" s="214"/>
      <c r="AI182" s="188">
        <f t="shared" si="19"/>
        <v>0</v>
      </c>
      <c r="AJ182" s="216">
        <f t="shared" si="20"/>
        <v>0</v>
      </c>
      <c r="AK182" s="216">
        <f t="shared" si="21"/>
        <v>0</v>
      </c>
      <c r="AL182" s="188">
        <f t="shared" si="22"/>
        <v>0</v>
      </c>
      <c r="AM182" s="214"/>
      <c r="AN182" s="214"/>
      <c r="AO182" s="214"/>
      <c r="AP182" s="214" t="s">
        <v>357</v>
      </c>
      <c r="AQ182" s="226" t="s">
        <v>358</v>
      </c>
    </row>
    <row r="183" spans="1:43" ht="30.75" customHeight="1" x14ac:dyDescent="0.15">
      <c r="A183" s="227" t="s">
        <v>292</v>
      </c>
      <c r="B183" s="227" t="s">
        <v>293</v>
      </c>
      <c r="C183" s="227" t="s">
        <v>552</v>
      </c>
      <c r="D183" s="214" t="s">
        <v>681</v>
      </c>
      <c r="E183" s="214" t="s">
        <v>151</v>
      </c>
      <c r="F183" s="212" t="s">
        <v>151</v>
      </c>
      <c r="G183" s="212"/>
      <c r="H183" s="212"/>
      <c r="I183" s="212"/>
      <c r="J183" s="212"/>
      <c r="K183" s="214" t="s">
        <v>222</v>
      </c>
      <c r="L183" s="212"/>
      <c r="M183" s="214" t="s">
        <v>296</v>
      </c>
      <c r="N183" s="214" t="s">
        <v>307</v>
      </c>
      <c r="O183" s="214" t="s">
        <v>298</v>
      </c>
      <c r="P183" s="214" t="s">
        <v>318</v>
      </c>
      <c r="Q183" s="214">
        <v>1</v>
      </c>
      <c r="R183" s="214" t="s">
        <v>484</v>
      </c>
      <c r="S183" s="214" t="s">
        <v>310</v>
      </c>
      <c r="T183" s="214" t="s">
        <v>311</v>
      </c>
      <c r="U183" s="214" t="s">
        <v>485</v>
      </c>
      <c r="V183" s="214" t="s">
        <v>300</v>
      </c>
      <c r="W183" s="214">
        <v>0</v>
      </c>
      <c r="X183" s="214">
        <v>3000</v>
      </c>
      <c r="Y183" s="217">
        <f t="shared" si="17"/>
        <v>3000</v>
      </c>
      <c r="Z183" s="214" t="s">
        <v>302</v>
      </c>
      <c r="AA183" s="214">
        <v>0</v>
      </c>
      <c r="AB183" s="214">
        <v>0</v>
      </c>
      <c r="AC183" s="214"/>
      <c r="AD183" s="214"/>
      <c r="AE183" s="214"/>
      <c r="AF183" s="219">
        <f t="shared" si="18"/>
        <v>0</v>
      </c>
      <c r="AG183" s="214"/>
      <c r="AH183" s="214"/>
      <c r="AI183" s="188">
        <f t="shared" si="19"/>
        <v>0</v>
      </c>
      <c r="AJ183" s="216">
        <f t="shared" si="20"/>
        <v>0</v>
      </c>
      <c r="AK183" s="216">
        <f t="shared" si="21"/>
        <v>0</v>
      </c>
      <c r="AL183" s="188">
        <f t="shared" si="22"/>
        <v>0</v>
      </c>
      <c r="AM183" s="214"/>
      <c r="AN183" s="214"/>
      <c r="AO183" s="214"/>
      <c r="AP183" s="214" t="s">
        <v>357</v>
      </c>
      <c r="AQ183" s="226" t="s">
        <v>358</v>
      </c>
    </row>
    <row r="184" spans="1:43" ht="30.75" customHeight="1" x14ac:dyDescent="0.15">
      <c r="A184" s="227" t="s">
        <v>292</v>
      </c>
      <c r="B184" s="227" t="s">
        <v>293</v>
      </c>
      <c r="C184" s="227" t="s">
        <v>339</v>
      </c>
      <c r="D184" s="214" t="s">
        <v>681</v>
      </c>
      <c r="E184" s="214" t="s">
        <v>151</v>
      </c>
      <c r="F184" s="212" t="s">
        <v>151</v>
      </c>
      <c r="G184" s="212"/>
      <c r="H184" s="212"/>
      <c r="I184" s="212"/>
      <c r="J184" s="212"/>
      <c r="K184" s="214" t="s">
        <v>222</v>
      </c>
      <c r="L184" s="212"/>
      <c r="M184" s="214" t="s">
        <v>296</v>
      </c>
      <c r="N184" s="214" t="s">
        <v>307</v>
      </c>
      <c r="O184" s="214" t="s">
        <v>298</v>
      </c>
      <c r="P184" s="214" t="s">
        <v>318</v>
      </c>
      <c r="Q184" s="214">
        <v>1</v>
      </c>
      <c r="R184" s="214" t="s">
        <v>686</v>
      </c>
      <c r="S184" s="214" t="s">
        <v>310</v>
      </c>
      <c r="T184" s="214" t="s">
        <v>311</v>
      </c>
      <c r="U184" s="214" t="s">
        <v>312</v>
      </c>
      <c r="V184" s="214" t="s">
        <v>541</v>
      </c>
      <c r="W184" s="214">
        <v>0</v>
      </c>
      <c r="X184" s="214">
        <v>3000</v>
      </c>
      <c r="Y184" s="217">
        <f t="shared" si="17"/>
        <v>3000</v>
      </c>
      <c r="Z184" s="214" t="s">
        <v>302</v>
      </c>
      <c r="AA184" s="214">
        <v>0</v>
      </c>
      <c r="AB184" s="214">
        <v>0</v>
      </c>
      <c r="AC184" s="214"/>
      <c r="AD184" s="214"/>
      <c r="AE184" s="214"/>
      <c r="AF184" s="219">
        <f t="shared" si="18"/>
        <v>0</v>
      </c>
      <c r="AG184" s="214"/>
      <c r="AH184" s="214"/>
      <c r="AI184" s="188">
        <f t="shared" si="19"/>
        <v>0</v>
      </c>
      <c r="AJ184" s="216">
        <f t="shared" si="20"/>
        <v>0</v>
      </c>
      <c r="AK184" s="216">
        <f t="shared" si="21"/>
        <v>0</v>
      </c>
      <c r="AL184" s="188">
        <f t="shared" si="22"/>
        <v>0</v>
      </c>
      <c r="AM184" s="214"/>
      <c r="AN184" s="214"/>
      <c r="AO184" s="214"/>
      <c r="AP184" s="214" t="s">
        <v>357</v>
      </c>
      <c r="AQ184" s="226" t="s">
        <v>358</v>
      </c>
    </row>
    <row r="185" spans="1:43" ht="30.75" customHeight="1" x14ac:dyDescent="0.15">
      <c r="A185" s="227" t="s">
        <v>292</v>
      </c>
      <c r="B185" s="227" t="s">
        <v>293</v>
      </c>
      <c r="C185" s="227" t="s">
        <v>394</v>
      </c>
      <c r="D185" s="214" t="s">
        <v>681</v>
      </c>
      <c r="E185" s="214" t="s">
        <v>151</v>
      </c>
      <c r="F185" s="212" t="s">
        <v>151</v>
      </c>
      <c r="G185" s="212"/>
      <c r="H185" s="212"/>
      <c r="I185" s="212"/>
      <c r="J185" s="212"/>
      <c r="K185" s="214" t="s">
        <v>222</v>
      </c>
      <c r="L185" s="212"/>
      <c r="M185" s="214" t="s">
        <v>296</v>
      </c>
      <c r="N185" s="214" t="s">
        <v>307</v>
      </c>
      <c r="O185" s="214" t="s">
        <v>298</v>
      </c>
      <c r="P185" s="214" t="s">
        <v>318</v>
      </c>
      <c r="Q185" s="214">
        <v>1</v>
      </c>
      <c r="R185" s="214" t="s">
        <v>687</v>
      </c>
      <c r="S185" s="214" t="s">
        <v>310</v>
      </c>
      <c r="T185" s="214" t="s">
        <v>311</v>
      </c>
      <c r="U185" s="214" t="s">
        <v>312</v>
      </c>
      <c r="V185" s="214" t="s">
        <v>665</v>
      </c>
      <c r="W185" s="214">
        <v>0</v>
      </c>
      <c r="X185" s="214">
        <v>1500</v>
      </c>
      <c r="Y185" s="217">
        <f t="shared" si="17"/>
        <v>1500</v>
      </c>
      <c r="Z185" s="214" t="s">
        <v>302</v>
      </c>
      <c r="AA185" s="214">
        <v>0</v>
      </c>
      <c r="AB185" s="214">
        <v>0</v>
      </c>
      <c r="AC185" s="214"/>
      <c r="AD185" s="214"/>
      <c r="AE185" s="214"/>
      <c r="AF185" s="219">
        <f t="shared" si="18"/>
        <v>0</v>
      </c>
      <c r="AG185" s="214"/>
      <c r="AH185" s="214"/>
      <c r="AI185" s="188">
        <f t="shared" si="19"/>
        <v>0</v>
      </c>
      <c r="AJ185" s="216">
        <f t="shared" si="20"/>
        <v>0</v>
      </c>
      <c r="AK185" s="216">
        <f t="shared" si="21"/>
        <v>0</v>
      </c>
      <c r="AL185" s="188">
        <f t="shared" si="22"/>
        <v>0</v>
      </c>
      <c r="AM185" s="214"/>
      <c r="AN185" s="214"/>
      <c r="AO185" s="214"/>
      <c r="AP185" s="214" t="s">
        <v>357</v>
      </c>
      <c r="AQ185" s="226" t="s">
        <v>358</v>
      </c>
    </row>
    <row r="186" spans="1:43" ht="30.75" customHeight="1" x14ac:dyDescent="0.15">
      <c r="A186" s="227" t="s">
        <v>292</v>
      </c>
      <c r="B186" s="227" t="s">
        <v>293</v>
      </c>
      <c r="C186" s="227" t="s">
        <v>374</v>
      </c>
      <c r="D186" s="214" t="s">
        <v>681</v>
      </c>
      <c r="E186" s="214" t="s">
        <v>151</v>
      </c>
      <c r="F186" s="212" t="s">
        <v>151</v>
      </c>
      <c r="G186" s="212"/>
      <c r="H186" s="212"/>
      <c r="I186" s="212"/>
      <c r="J186" s="212"/>
      <c r="K186" s="212"/>
      <c r="L186" s="212"/>
      <c r="M186" s="214" t="s">
        <v>296</v>
      </c>
      <c r="N186" s="214" t="s">
        <v>307</v>
      </c>
      <c r="O186" s="214" t="s">
        <v>298</v>
      </c>
      <c r="P186" s="214" t="s">
        <v>318</v>
      </c>
      <c r="Q186" s="214">
        <v>1</v>
      </c>
      <c r="R186" s="214" t="s">
        <v>688</v>
      </c>
      <c r="S186" s="214" t="s">
        <v>310</v>
      </c>
      <c r="T186" s="214" t="s">
        <v>311</v>
      </c>
      <c r="U186" s="214" t="s">
        <v>312</v>
      </c>
      <c r="V186" s="214" t="s">
        <v>441</v>
      </c>
      <c r="W186" s="214">
        <v>0</v>
      </c>
      <c r="X186" s="214">
        <v>3500</v>
      </c>
      <c r="Y186" s="217">
        <f t="shared" si="17"/>
        <v>3500</v>
      </c>
      <c r="Z186" s="214" t="s">
        <v>302</v>
      </c>
      <c r="AA186" s="214">
        <v>0</v>
      </c>
      <c r="AB186" s="214">
        <v>0</v>
      </c>
      <c r="AC186" s="214"/>
      <c r="AD186" s="214"/>
      <c r="AE186" s="214"/>
      <c r="AF186" s="219">
        <f t="shared" si="18"/>
        <v>0</v>
      </c>
      <c r="AG186" s="214"/>
      <c r="AH186" s="214"/>
      <c r="AI186" s="188">
        <f t="shared" si="19"/>
        <v>0</v>
      </c>
      <c r="AJ186" s="216">
        <f t="shared" si="20"/>
        <v>0</v>
      </c>
      <c r="AK186" s="216">
        <f t="shared" si="21"/>
        <v>0</v>
      </c>
      <c r="AL186" s="188">
        <f t="shared" si="22"/>
        <v>0</v>
      </c>
      <c r="AM186" s="214"/>
      <c r="AN186" s="214"/>
      <c r="AO186" s="214"/>
      <c r="AP186" s="214" t="s">
        <v>357</v>
      </c>
      <c r="AQ186" s="226" t="s">
        <v>358</v>
      </c>
    </row>
    <row r="187" spans="1:43" ht="30.75" customHeight="1" x14ac:dyDescent="0.15">
      <c r="A187" s="227" t="s">
        <v>292</v>
      </c>
      <c r="B187" s="227" t="s">
        <v>293</v>
      </c>
      <c r="C187" s="227" t="s">
        <v>448</v>
      </c>
      <c r="D187" s="214" t="s">
        <v>681</v>
      </c>
      <c r="E187" s="214" t="s">
        <v>151</v>
      </c>
      <c r="F187" s="212" t="s">
        <v>151</v>
      </c>
      <c r="G187" s="212"/>
      <c r="H187" s="212"/>
      <c r="I187" s="212"/>
      <c r="J187" s="212"/>
      <c r="K187" s="214" t="s">
        <v>222</v>
      </c>
      <c r="L187" s="212"/>
      <c r="M187" s="214" t="s">
        <v>296</v>
      </c>
      <c r="N187" s="214" t="s">
        <v>307</v>
      </c>
      <c r="O187" s="214" t="s">
        <v>298</v>
      </c>
      <c r="P187" s="214" t="s">
        <v>318</v>
      </c>
      <c r="Q187" s="214">
        <v>1</v>
      </c>
      <c r="R187" s="214" t="s">
        <v>689</v>
      </c>
      <c r="S187" s="214" t="s">
        <v>310</v>
      </c>
      <c r="T187" s="214" t="s">
        <v>311</v>
      </c>
      <c r="U187" s="214" t="s">
        <v>312</v>
      </c>
      <c r="V187" s="214" t="s">
        <v>515</v>
      </c>
      <c r="W187" s="214">
        <v>0</v>
      </c>
      <c r="X187" s="214">
        <v>2000</v>
      </c>
      <c r="Y187" s="217">
        <f t="shared" si="17"/>
        <v>2000</v>
      </c>
      <c r="Z187" s="214" t="s">
        <v>302</v>
      </c>
      <c r="AA187" s="214">
        <v>0</v>
      </c>
      <c r="AB187" s="214">
        <v>0</v>
      </c>
      <c r="AC187" s="214"/>
      <c r="AD187" s="214"/>
      <c r="AE187" s="214"/>
      <c r="AF187" s="219">
        <f t="shared" si="18"/>
        <v>0</v>
      </c>
      <c r="AG187" s="214"/>
      <c r="AH187" s="214"/>
      <c r="AI187" s="188">
        <f t="shared" si="19"/>
        <v>0</v>
      </c>
      <c r="AJ187" s="216">
        <f t="shared" si="20"/>
        <v>0</v>
      </c>
      <c r="AK187" s="216">
        <f t="shared" si="21"/>
        <v>0</v>
      </c>
      <c r="AL187" s="188">
        <f t="shared" si="22"/>
        <v>0</v>
      </c>
      <c r="AM187" s="214"/>
      <c r="AN187" s="214"/>
      <c r="AO187" s="214"/>
      <c r="AP187" s="214" t="s">
        <v>357</v>
      </c>
      <c r="AQ187" s="226" t="s">
        <v>358</v>
      </c>
    </row>
    <row r="188" spans="1:43" ht="30.75" customHeight="1" x14ac:dyDescent="0.15">
      <c r="A188" s="227" t="s">
        <v>292</v>
      </c>
      <c r="B188" s="227" t="s">
        <v>293</v>
      </c>
      <c r="C188" s="227" t="s">
        <v>466</v>
      </c>
      <c r="D188" s="214" t="s">
        <v>681</v>
      </c>
      <c r="E188" s="214" t="s">
        <v>151</v>
      </c>
      <c r="F188" s="212" t="s">
        <v>151</v>
      </c>
      <c r="G188" s="212"/>
      <c r="H188" s="212"/>
      <c r="I188" s="212"/>
      <c r="J188" s="212"/>
      <c r="K188" s="214" t="s">
        <v>222</v>
      </c>
      <c r="L188" s="212"/>
      <c r="M188" s="214" t="s">
        <v>296</v>
      </c>
      <c r="N188" s="214" t="s">
        <v>307</v>
      </c>
      <c r="O188" s="214" t="s">
        <v>298</v>
      </c>
      <c r="P188" s="214" t="s">
        <v>318</v>
      </c>
      <c r="Q188" s="214">
        <v>1</v>
      </c>
      <c r="R188" s="214" t="s">
        <v>690</v>
      </c>
      <c r="S188" s="214" t="s">
        <v>310</v>
      </c>
      <c r="T188" s="214" t="s">
        <v>311</v>
      </c>
      <c r="U188" s="214" t="s">
        <v>479</v>
      </c>
      <c r="V188" s="214" t="s">
        <v>479</v>
      </c>
      <c r="W188" s="214">
        <v>0</v>
      </c>
      <c r="X188" s="214">
        <v>2500</v>
      </c>
      <c r="Y188" s="217">
        <f>SUM(W188:X188)</f>
        <v>2500</v>
      </c>
      <c r="Z188" s="214" t="s">
        <v>302</v>
      </c>
      <c r="AA188" s="214">
        <v>0</v>
      </c>
      <c r="AB188" s="214">
        <v>0</v>
      </c>
      <c r="AC188" s="214"/>
      <c r="AD188" s="214"/>
      <c r="AE188" s="214"/>
      <c r="AF188" s="219">
        <f t="shared" si="18"/>
        <v>0</v>
      </c>
      <c r="AG188" s="214"/>
      <c r="AH188" s="214"/>
      <c r="AI188" s="188">
        <f t="shared" si="19"/>
        <v>0</v>
      </c>
      <c r="AJ188" s="216">
        <f t="shared" si="20"/>
        <v>0</v>
      </c>
      <c r="AK188" s="216">
        <f t="shared" si="21"/>
        <v>0</v>
      </c>
      <c r="AL188" s="188">
        <f t="shared" si="22"/>
        <v>0</v>
      </c>
      <c r="AM188" s="214"/>
      <c r="AN188" s="214"/>
      <c r="AO188" s="214"/>
      <c r="AP188" s="214" t="s">
        <v>357</v>
      </c>
      <c r="AQ188" s="226" t="s">
        <v>358</v>
      </c>
    </row>
    <row r="189" spans="1:43" ht="30.75" customHeight="1" x14ac:dyDescent="0.15">
      <c r="A189" s="227" t="s">
        <v>292</v>
      </c>
      <c r="B189" s="227" t="s">
        <v>293</v>
      </c>
      <c r="C189" s="227" t="s">
        <v>517</v>
      </c>
      <c r="D189" s="214" t="s">
        <v>681</v>
      </c>
      <c r="E189" s="214" t="s">
        <v>151</v>
      </c>
      <c r="F189" s="212" t="s">
        <v>151</v>
      </c>
      <c r="G189" s="212"/>
      <c r="H189" s="212"/>
      <c r="I189" s="212"/>
      <c r="J189" s="212"/>
      <c r="K189" s="214" t="s">
        <v>222</v>
      </c>
      <c r="L189" s="212"/>
      <c r="M189" s="214" t="s">
        <v>296</v>
      </c>
      <c r="N189" s="214" t="s">
        <v>307</v>
      </c>
      <c r="O189" s="214" t="s">
        <v>298</v>
      </c>
      <c r="P189" s="214" t="s">
        <v>318</v>
      </c>
      <c r="Q189" s="214">
        <v>1</v>
      </c>
      <c r="R189" s="214" t="s">
        <v>691</v>
      </c>
      <c r="S189" s="214" t="s">
        <v>310</v>
      </c>
      <c r="T189" s="214" t="s">
        <v>311</v>
      </c>
      <c r="U189" s="214" t="s">
        <v>482</v>
      </c>
      <c r="V189" s="214" t="s">
        <v>482</v>
      </c>
      <c r="W189" s="214">
        <v>0</v>
      </c>
      <c r="X189" s="214">
        <v>1500</v>
      </c>
      <c r="Y189" s="217">
        <f t="shared" ref="Y189:Y250" si="23">SUM(W189:X189)</f>
        <v>1500</v>
      </c>
      <c r="Z189" s="214" t="s">
        <v>302</v>
      </c>
      <c r="AA189" s="214">
        <v>0</v>
      </c>
      <c r="AB189" s="214">
        <v>0</v>
      </c>
      <c r="AC189" s="214"/>
      <c r="AD189" s="214"/>
      <c r="AE189" s="214"/>
      <c r="AF189" s="219">
        <f t="shared" ref="AF189:AF250" si="24">SUM(AD189:AE189)</f>
        <v>0</v>
      </c>
      <c r="AG189" s="214"/>
      <c r="AH189" s="214"/>
      <c r="AI189" s="188">
        <f t="shared" ref="AI189:AI250" si="25">SUM(AG189:AH189)</f>
        <v>0</v>
      </c>
      <c r="AJ189" s="216">
        <f t="shared" ref="AJ189:AJ250" si="26">AD189+AG189</f>
        <v>0</v>
      </c>
      <c r="AK189" s="216">
        <f t="shared" ref="AK189:AK250" si="27">AE189+AH189</f>
        <v>0</v>
      </c>
      <c r="AL189" s="188">
        <f t="shared" ref="AL189:AL250" si="28">AJ189+AK189</f>
        <v>0</v>
      </c>
      <c r="AM189" s="214"/>
      <c r="AN189" s="214"/>
      <c r="AO189" s="214"/>
      <c r="AP189" s="214" t="s">
        <v>357</v>
      </c>
      <c r="AQ189" s="226" t="s">
        <v>358</v>
      </c>
    </row>
    <row r="190" spans="1:43" ht="30.75" customHeight="1" x14ac:dyDescent="0.15">
      <c r="A190" s="227" t="s">
        <v>292</v>
      </c>
      <c r="B190" s="227" t="s">
        <v>293</v>
      </c>
      <c r="C190" s="227" t="s">
        <v>438</v>
      </c>
      <c r="D190" s="214" t="s">
        <v>692</v>
      </c>
      <c r="E190" s="214" t="s">
        <v>151</v>
      </c>
      <c r="F190" s="212" t="s">
        <v>151</v>
      </c>
      <c r="G190" s="212"/>
      <c r="H190" s="212"/>
      <c r="I190" s="212"/>
      <c r="J190" s="212"/>
      <c r="K190" s="212"/>
      <c r="L190" s="212" t="s">
        <v>226</v>
      </c>
      <c r="M190" s="214" t="s">
        <v>296</v>
      </c>
      <c r="N190" s="214" t="s">
        <v>307</v>
      </c>
      <c r="O190" s="214" t="s">
        <v>298</v>
      </c>
      <c r="P190" s="214" t="s">
        <v>318</v>
      </c>
      <c r="Q190" s="214">
        <v>3</v>
      </c>
      <c r="R190" s="214" t="s">
        <v>410</v>
      </c>
      <c r="S190" s="214" t="s">
        <v>310</v>
      </c>
      <c r="T190" s="214" t="s">
        <v>351</v>
      </c>
      <c r="U190" s="214" t="s">
        <v>351</v>
      </c>
      <c r="V190" s="214" t="s">
        <v>351</v>
      </c>
      <c r="W190" s="214">
        <v>0</v>
      </c>
      <c r="X190" s="214">
        <v>160</v>
      </c>
      <c r="Y190" s="217">
        <f t="shared" si="23"/>
        <v>160</v>
      </c>
      <c r="Z190" s="214" t="s">
        <v>302</v>
      </c>
      <c r="AA190" s="214">
        <v>0</v>
      </c>
      <c r="AB190" s="214">
        <v>0</v>
      </c>
      <c r="AC190" s="214"/>
      <c r="AD190" s="214"/>
      <c r="AE190" s="214"/>
      <c r="AF190" s="219">
        <f t="shared" si="24"/>
        <v>0</v>
      </c>
      <c r="AG190" s="214"/>
      <c r="AH190" s="214"/>
      <c r="AI190" s="188">
        <f t="shared" si="25"/>
        <v>0</v>
      </c>
      <c r="AJ190" s="216">
        <f t="shared" si="26"/>
        <v>0</v>
      </c>
      <c r="AK190" s="216">
        <f t="shared" si="27"/>
        <v>0</v>
      </c>
      <c r="AL190" s="188">
        <f t="shared" si="28"/>
        <v>0</v>
      </c>
      <c r="AM190" s="214"/>
      <c r="AN190" s="214"/>
      <c r="AO190" s="214"/>
      <c r="AP190" s="214" t="s">
        <v>357</v>
      </c>
      <c r="AQ190" s="226" t="s">
        <v>358</v>
      </c>
    </row>
    <row r="191" spans="1:43" ht="30.75" customHeight="1" x14ac:dyDescent="0.15">
      <c r="A191" s="227" t="s">
        <v>292</v>
      </c>
      <c r="B191" s="227" t="s">
        <v>293</v>
      </c>
      <c r="C191" s="227" t="s">
        <v>438</v>
      </c>
      <c r="D191" s="214" t="s">
        <v>693</v>
      </c>
      <c r="E191" s="214" t="s">
        <v>160</v>
      </c>
      <c r="F191" s="214"/>
      <c r="G191" s="214" t="s">
        <v>160</v>
      </c>
      <c r="H191" s="214"/>
      <c r="I191" s="214"/>
      <c r="J191" s="214"/>
      <c r="K191" s="214" t="s">
        <v>222</v>
      </c>
      <c r="L191" s="214"/>
      <c r="M191" s="214" t="s">
        <v>317</v>
      </c>
      <c r="N191" s="214" t="s">
        <v>307</v>
      </c>
      <c r="O191" s="214" t="s">
        <v>298</v>
      </c>
      <c r="P191" s="214" t="s">
        <v>429</v>
      </c>
      <c r="Q191" s="214">
        <v>3</v>
      </c>
      <c r="R191" s="214" t="s">
        <v>565</v>
      </c>
      <c r="S191" s="214" t="s">
        <v>310</v>
      </c>
      <c r="T191" s="214" t="s">
        <v>311</v>
      </c>
      <c r="U191" s="214" t="s">
        <v>312</v>
      </c>
      <c r="V191" s="214" t="s">
        <v>312</v>
      </c>
      <c r="W191" s="214">
        <v>1129</v>
      </c>
      <c r="X191" s="214">
        <v>65</v>
      </c>
      <c r="Y191" s="217">
        <f t="shared" si="23"/>
        <v>1194</v>
      </c>
      <c r="Z191" s="214" t="s">
        <v>302</v>
      </c>
      <c r="AA191" s="214">
        <v>0</v>
      </c>
      <c r="AB191" s="214">
        <v>0</v>
      </c>
      <c r="AC191" s="214"/>
      <c r="AD191" s="214"/>
      <c r="AE191" s="214"/>
      <c r="AF191" s="219">
        <f t="shared" si="24"/>
        <v>0</v>
      </c>
      <c r="AG191" s="214"/>
      <c r="AH191" s="214"/>
      <c r="AI191" s="188">
        <f t="shared" si="25"/>
        <v>0</v>
      </c>
      <c r="AJ191" s="216">
        <f t="shared" si="26"/>
        <v>0</v>
      </c>
      <c r="AK191" s="216">
        <f t="shared" si="27"/>
        <v>0</v>
      </c>
      <c r="AL191" s="188">
        <f t="shared" si="28"/>
        <v>0</v>
      </c>
      <c r="AM191" s="214"/>
      <c r="AN191" s="214"/>
      <c r="AO191" s="214"/>
      <c r="AP191" s="214" t="s">
        <v>321</v>
      </c>
      <c r="AQ191" s="226" t="s">
        <v>322</v>
      </c>
    </row>
    <row r="192" spans="1:43" ht="30.75" customHeight="1" x14ac:dyDescent="0.15">
      <c r="A192" s="227" t="s">
        <v>292</v>
      </c>
      <c r="B192" s="227" t="s">
        <v>293</v>
      </c>
      <c r="C192" s="227" t="s">
        <v>422</v>
      </c>
      <c r="D192" s="214" t="s">
        <v>694</v>
      </c>
      <c r="E192" s="214" t="s">
        <v>207</v>
      </c>
      <c r="F192" s="214"/>
      <c r="G192" s="214"/>
      <c r="H192" s="214"/>
      <c r="I192" s="214"/>
      <c r="J192" s="214" t="s">
        <v>207</v>
      </c>
      <c r="K192" s="214" t="s">
        <v>222</v>
      </c>
      <c r="L192" s="214"/>
      <c r="M192" s="214" t="s">
        <v>296</v>
      </c>
      <c r="N192" s="214" t="s">
        <v>307</v>
      </c>
      <c r="O192" s="214" t="s">
        <v>424</v>
      </c>
      <c r="P192" s="214" t="s">
        <v>318</v>
      </c>
      <c r="Q192" s="214">
        <v>1</v>
      </c>
      <c r="R192" s="214" t="s">
        <v>327</v>
      </c>
      <c r="S192" s="214" t="s">
        <v>310</v>
      </c>
      <c r="T192" s="214" t="s">
        <v>311</v>
      </c>
      <c r="U192" s="214" t="s">
        <v>312</v>
      </c>
      <c r="V192" s="214" t="s">
        <v>312</v>
      </c>
      <c r="W192" s="214">
        <v>0</v>
      </c>
      <c r="X192" s="214">
        <v>50</v>
      </c>
      <c r="Y192" s="217">
        <f t="shared" si="23"/>
        <v>50</v>
      </c>
      <c r="Z192" s="214" t="s">
        <v>302</v>
      </c>
      <c r="AA192" s="214">
        <v>0</v>
      </c>
      <c r="AB192" s="214">
        <v>0</v>
      </c>
      <c r="AC192" s="214"/>
      <c r="AD192" s="214"/>
      <c r="AE192" s="214"/>
      <c r="AF192" s="219">
        <f t="shared" si="24"/>
        <v>0</v>
      </c>
      <c r="AG192" s="214"/>
      <c r="AH192" s="214"/>
      <c r="AI192" s="188">
        <f t="shared" si="25"/>
        <v>0</v>
      </c>
      <c r="AJ192" s="216">
        <f t="shared" si="26"/>
        <v>0</v>
      </c>
      <c r="AK192" s="216">
        <f t="shared" si="27"/>
        <v>0</v>
      </c>
      <c r="AL192" s="188">
        <f t="shared" si="28"/>
        <v>0</v>
      </c>
      <c r="AM192" s="214"/>
      <c r="AN192" s="214"/>
      <c r="AO192" s="214"/>
      <c r="AP192" s="214" t="s">
        <v>313</v>
      </c>
      <c r="AQ192" s="226" t="s">
        <v>314</v>
      </c>
    </row>
    <row r="193" spans="1:43" ht="30.75" customHeight="1" x14ac:dyDescent="0.15">
      <c r="A193" s="227" t="s">
        <v>292</v>
      </c>
      <c r="B193" s="227" t="s">
        <v>293</v>
      </c>
      <c r="C193" s="227" t="s">
        <v>533</v>
      </c>
      <c r="D193" s="214" t="s">
        <v>695</v>
      </c>
      <c r="E193" s="214" t="s">
        <v>207</v>
      </c>
      <c r="F193" s="214"/>
      <c r="G193" s="214"/>
      <c r="H193" s="214"/>
      <c r="I193" s="214"/>
      <c r="J193" s="214" t="s">
        <v>207</v>
      </c>
      <c r="K193" s="214" t="s">
        <v>222</v>
      </c>
      <c r="L193" s="214"/>
      <c r="M193" s="214" t="s">
        <v>296</v>
      </c>
      <c r="N193" s="214" t="s">
        <v>307</v>
      </c>
      <c r="O193" s="214" t="s">
        <v>696</v>
      </c>
      <c r="P193" s="214" t="s">
        <v>697</v>
      </c>
      <c r="Q193" s="214">
        <v>1</v>
      </c>
      <c r="R193" s="214" t="s">
        <v>327</v>
      </c>
      <c r="S193" s="214" t="s">
        <v>310</v>
      </c>
      <c r="T193" s="214" t="s">
        <v>311</v>
      </c>
      <c r="U193" s="214" t="s">
        <v>312</v>
      </c>
      <c r="V193" s="214" t="s">
        <v>312</v>
      </c>
      <c r="W193" s="214">
        <v>0</v>
      </c>
      <c r="X193" s="214">
        <v>20</v>
      </c>
      <c r="Y193" s="217">
        <f t="shared" si="23"/>
        <v>20</v>
      </c>
      <c r="Z193" s="214" t="s">
        <v>302</v>
      </c>
      <c r="AA193" s="214">
        <v>0</v>
      </c>
      <c r="AB193" s="214">
        <v>0</v>
      </c>
      <c r="AC193" s="214"/>
      <c r="AD193" s="214"/>
      <c r="AE193" s="214"/>
      <c r="AF193" s="219">
        <f t="shared" si="24"/>
        <v>0</v>
      </c>
      <c r="AG193" s="214"/>
      <c r="AH193" s="214"/>
      <c r="AI193" s="188">
        <f t="shared" si="25"/>
        <v>0</v>
      </c>
      <c r="AJ193" s="216">
        <f t="shared" si="26"/>
        <v>0</v>
      </c>
      <c r="AK193" s="216">
        <f t="shared" si="27"/>
        <v>0</v>
      </c>
      <c r="AL193" s="188">
        <f t="shared" si="28"/>
        <v>0</v>
      </c>
      <c r="AM193" s="214"/>
      <c r="AN193" s="214"/>
      <c r="AO193" s="214"/>
      <c r="AP193" s="214" t="s">
        <v>313</v>
      </c>
      <c r="AQ193" s="226" t="s">
        <v>314</v>
      </c>
    </row>
    <row r="194" spans="1:43" ht="30.75" customHeight="1" x14ac:dyDescent="0.15">
      <c r="A194" s="227" t="s">
        <v>292</v>
      </c>
      <c r="B194" s="227" t="s">
        <v>293</v>
      </c>
      <c r="C194" s="227" t="s">
        <v>360</v>
      </c>
      <c r="D194" s="214" t="s">
        <v>698</v>
      </c>
      <c r="E194" s="214" t="s">
        <v>160</v>
      </c>
      <c r="F194" s="214"/>
      <c r="G194" s="214" t="s">
        <v>160</v>
      </c>
      <c r="H194" s="214"/>
      <c r="I194" s="214"/>
      <c r="J194" s="214"/>
      <c r="K194" s="214" t="s">
        <v>222</v>
      </c>
      <c r="L194" s="214"/>
      <c r="M194" s="214" t="s">
        <v>317</v>
      </c>
      <c r="N194" s="214" t="s">
        <v>307</v>
      </c>
      <c r="O194" s="214" t="s">
        <v>298</v>
      </c>
      <c r="P194" s="214" t="s">
        <v>318</v>
      </c>
      <c r="Q194" s="214">
        <v>3</v>
      </c>
      <c r="R194" s="214" t="s">
        <v>501</v>
      </c>
      <c r="S194" s="214" t="s">
        <v>310</v>
      </c>
      <c r="T194" s="214" t="s">
        <v>311</v>
      </c>
      <c r="U194" s="214" t="s">
        <v>312</v>
      </c>
      <c r="V194" s="214" t="s">
        <v>426</v>
      </c>
      <c r="W194" s="214">
        <v>453</v>
      </c>
      <c r="X194" s="214">
        <v>153</v>
      </c>
      <c r="Y194" s="217">
        <f t="shared" si="23"/>
        <v>606</v>
      </c>
      <c r="Z194" s="214" t="s">
        <v>333</v>
      </c>
      <c r="AA194" s="214">
        <v>1</v>
      </c>
      <c r="AB194" s="214">
        <v>63</v>
      </c>
      <c r="AC194" s="214"/>
      <c r="AD194" s="214"/>
      <c r="AE194" s="214"/>
      <c r="AF194" s="219">
        <f t="shared" si="24"/>
        <v>0</v>
      </c>
      <c r="AG194" s="214"/>
      <c r="AH194" s="214"/>
      <c r="AI194" s="188">
        <f t="shared" si="25"/>
        <v>0</v>
      </c>
      <c r="AJ194" s="216">
        <f t="shared" si="26"/>
        <v>0</v>
      </c>
      <c r="AK194" s="216">
        <f t="shared" si="27"/>
        <v>0</v>
      </c>
      <c r="AL194" s="188">
        <f t="shared" si="28"/>
        <v>0</v>
      </c>
      <c r="AM194" s="214"/>
      <c r="AN194" s="214"/>
      <c r="AO194" s="214"/>
      <c r="AP194" s="214" t="s">
        <v>321</v>
      </c>
      <c r="AQ194" s="226" t="s">
        <v>322</v>
      </c>
    </row>
    <row r="195" spans="1:43" ht="30.75" customHeight="1" x14ac:dyDescent="0.15">
      <c r="A195" s="227" t="s">
        <v>292</v>
      </c>
      <c r="B195" s="227" t="s">
        <v>293</v>
      </c>
      <c r="C195" s="227" t="s">
        <v>448</v>
      </c>
      <c r="D195" s="214" t="s">
        <v>699</v>
      </c>
      <c r="E195" s="214" t="s">
        <v>160</v>
      </c>
      <c r="F195" s="214"/>
      <c r="G195" s="214" t="s">
        <v>160</v>
      </c>
      <c r="H195" s="214"/>
      <c r="I195" s="214"/>
      <c r="J195" s="214"/>
      <c r="K195" s="214" t="s">
        <v>222</v>
      </c>
      <c r="L195" s="214"/>
      <c r="M195" s="214" t="s">
        <v>317</v>
      </c>
      <c r="N195" s="214" t="s">
        <v>307</v>
      </c>
      <c r="O195" s="214" t="s">
        <v>298</v>
      </c>
      <c r="P195" s="214" t="s">
        <v>429</v>
      </c>
      <c r="Q195" s="214">
        <v>1</v>
      </c>
      <c r="R195" s="214" t="s">
        <v>327</v>
      </c>
      <c r="S195" s="214" t="s">
        <v>310</v>
      </c>
      <c r="T195" s="214" t="s">
        <v>311</v>
      </c>
      <c r="U195" s="214" t="s">
        <v>312</v>
      </c>
      <c r="V195" s="214" t="s">
        <v>312</v>
      </c>
      <c r="W195" s="214">
        <v>126</v>
      </c>
      <c r="X195" s="214">
        <v>23</v>
      </c>
      <c r="Y195" s="217">
        <f t="shared" si="23"/>
        <v>149</v>
      </c>
      <c r="Z195" s="214" t="s">
        <v>302</v>
      </c>
      <c r="AA195" s="214">
        <v>0</v>
      </c>
      <c r="AB195" s="214">
        <v>0</v>
      </c>
      <c r="AC195" s="214"/>
      <c r="AD195" s="214"/>
      <c r="AE195" s="214"/>
      <c r="AF195" s="219">
        <f t="shared" si="24"/>
        <v>0</v>
      </c>
      <c r="AG195" s="214"/>
      <c r="AH195" s="214"/>
      <c r="AI195" s="188">
        <f t="shared" si="25"/>
        <v>0</v>
      </c>
      <c r="AJ195" s="216">
        <f t="shared" si="26"/>
        <v>0</v>
      </c>
      <c r="AK195" s="216">
        <f t="shared" si="27"/>
        <v>0</v>
      </c>
      <c r="AL195" s="188">
        <f t="shared" si="28"/>
        <v>0</v>
      </c>
      <c r="AM195" s="214"/>
      <c r="AN195" s="214"/>
      <c r="AO195" s="214"/>
      <c r="AP195" s="214" t="s">
        <v>321</v>
      </c>
      <c r="AQ195" s="226" t="s">
        <v>322</v>
      </c>
    </row>
    <row r="196" spans="1:43" ht="30.75" customHeight="1" x14ac:dyDescent="0.15">
      <c r="A196" s="227" t="s">
        <v>292</v>
      </c>
      <c r="B196" s="227" t="s">
        <v>293</v>
      </c>
      <c r="C196" s="227" t="s">
        <v>472</v>
      </c>
      <c r="D196" s="214" t="s">
        <v>700</v>
      </c>
      <c r="E196" s="214" t="s">
        <v>160</v>
      </c>
      <c r="F196" s="214"/>
      <c r="G196" s="214" t="s">
        <v>160</v>
      </c>
      <c r="H196" s="214"/>
      <c r="I196" s="214"/>
      <c r="J196" s="214"/>
      <c r="K196" s="214" t="s">
        <v>222</v>
      </c>
      <c r="L196" s="214"/>
      <c r="M196" s="214" t="s">
        <v>317</v>
      </c>
      <c r="N196" s="214" t="s">
        <v>307</v>
      </c>
      <c r="O196" s="214" t="s">
        <v>298</v>
      </c>
      <c r="P196" s="214" t="s">
        <v>318</v>
      </c>
      <c r="Q196" s="214">
        <v>3</v>
      </c>
      <c r="R196" s="214" t="s">
        <v>327</v>
      </c>
      <c r="S196" s="214" t="s">
        <v>310</v>
      </c>
      <c r="T196" s="214" t="s">
        <v>311</v>
      </c>
      <c r="U196" s="214" t="s">
        <v>312</v>
      </c>
      <c r="V196" s="214" t="s">
        <v>312</v>
      </c>
      <c r="W196" s="214">
        <v>245</v>
      </c>
      <c r="X196" s="214">
        <v>0</v>
      </c>
      <c r="Y196" s="217">
        <f t="shared" si="23"/>
        <v>245</v>
      </c>
      <c r="Z196" s="214" t="s">
        <v>333</v>
      </c>
      <c r="AA196" s="214">
        <v>1</v>
      </c>
      <c r="AB196" s="214">
        <v>65</v>
      </c>
      <c r="AC196" s="214"/>
      <c r="AD196" s="214"/>
      <c r="AE196" s="214"/>
      <c r="AF196" s="219">
        <f t="shared" si="24"/>
        <v>0</v>
      </c>
      <c r="AG196" s="214"/>
      <c r="AH196" s="214"/>
      <c r="AI196" s="188">
        <f t="shared" si="25"/>
        <v>0</v>
      </c>
      <c r="AJ196" s="216">
        <f t="shared" si="26"/>
        <v>0</v>
      </c>
      <c r="AK196" s="216">
        <f t="shared" si="27"/>
        <v>0</v>
      </c>
      <c r="AL196" s="188">
        <f t="shared" si="28"/>
        <v>0</v>
      </c>
      <c r="AM196" s="214"/>
      <c r="AN196" s="214"/>
      <c r="AO196" s="214"/>
      <c r="AP196" s="214" t="s">
        <v>357</v>
      </c>
      <c r="AQ196" s="226" t="s">
        <v>358</v>
      </c>
    </row>
    <row r="197" spans="1:43" ht="30.75" customHeight="1" x14ac:dyDescent="0.15">
      <c r="A197" s="227" t="s">
        <v>292</v>
      </c>
      <c r="B197" s="227" t="s">
        <v>293</v>
      </c>
      <c r="C197" s="227" t="s">
        <v>552</v>
      </c>
      <c r="D197" s="214" t="s">
        <v>701</v>
      </c>
      <c r="E197" s="214" t="s">
        <v>151</v>
      </c>
      <c r="F197" s="212" t="s">
        <v>151</v>
      </c>
      <c r="G197" s="212"/>
      <c r="H197" s="212"/>
      <c r="I197" s="212"/>
      <c r="J197" s="212"/>
      <c r="K197" s="214" t="s">
        <v>222</v>
      </c>
      <c r="L197" s="212"/>
      <c r="M197" s="214" t="s">
        <v>296</v>
      </c>
      <c r="N197" s="214" t="s">
        <v>307</v>
      </c>
      <c r="O197" s="214" t="s">
        <v>298</v>
      </c>
      <c r="P197" s="214" t="s">
        <v>318</v>
      </c>
      <c r="Q197" s="214">
        <v>1</v>
      </c>
      <c r="R197" s="214" t="s">
        <v>570</v>
      </c>
      <c r="S197" s="214" t="s">
        <v>310</v>
      </c>
      <c r="T197" s="214" t="s">
        <v>311</v>
      </c>
      <c r="U197" s="214" t="s">
        <v>312</v>
      </c>
      <c r="V197" s="214" t="s">
        <v>491</v>
      </c>
      <c r="W197" s="214">
        <v>0</v>
      </c>
      <c r="X197" s="214">
        <v>250</v>
      </c>
      <c r="Y197" s="217">
        <f t="shared" si="23"/>
        <v>250</v>
      </c>
      <c r="Z197" s="214" t="s">
        <v>302</v>
      </c>
      <c r="AA197" s="214">
        <v>0</v>
      </c>
      <c r="AB197" s="214">
        <v>0</v>
      </c>
      <c r="AC197" s="214"/>
      <c r="AD197" s="214"/>
      <c r="AE197" s="214"/>
      <c r="AF197" s="219">
        <f t="shared" si="24"/>
        <v>0</v>
      </c>
      <c r="AG197" s="214"/>
      <c r="AH197" s="214"/>
      <c r="AI197" s="188">
        <f t="shared" si="25"/>
        <v>0</v>
      </c>
      <c r="AJ197" s="216">
        <f t="shared" si="26"/>
        <v>0</v>
      </c>
      <c r="AK197" s="216">
        <f t="shared" si="27"/>
        <v>0</v>
      </c>
      <c r="AL197" s="188">
        <f t="shared" si="28"/>
        <v>0</v>
      </c>
      <c r="AM197" s="214"/>
      <c r="AN197" s="214"/>
      <c r="AO197" s="214"/>
      <c r="AP197" s="214" t="s">
        <v>357</v>
      </c>
      <c r="AQ197" s="226" t="s">
        <v>358</v>
      </c>
    </row>
    <row r="198" spans="1:43" ht="30.75" customHeight="1" x14ac:dyDescent="0.15">
      <c r="A198" s="227" t="s">
        <v>292</v>
      </c>
      <c r="B198" s="227" t="s">
        <v>293</v>
      </c>
      <c r="C198" s="227" t="s">
        <v>339</v>
      </c>
      <c r="D198" s="214" t="s">
        <v>701</v>
      </c>
      <c r="E198" s="214" t="s">
        <v>160</v>
      </c>
      <c r="F198" s="214"/>
      <c r="G198" s="214" t="s">
        <v>160</v>
      </c>
      <c r="H198" s="214"/>
      <c r="I198" s="214"/>
      <c r="J198" s="214"/>
      <c r="K198" s="214" t="s">
        <v>222</v>
      </c>
      <c r="L198" s="214"/>
      <c r="M198" s="214" t="s">
        <v>317</v>
      </c>
      <c r="N198" s="214" t="s">
        <v>307</v>
      </c>
      <c r="O198" s="214" t="s">
        <v>298</v>
      </c>
      <c r="P198" s="214" t="s">
        <v>318</v>
      </c>
      <c r="Q198" s="214">
        <v>1</v>
      </c>
      <c r="R198" s="214" t="s">
        <v>327</v>
      </c>
      <c r="S198" s="214" t="s">
        <v>310</v>
      </c>
      <c r="T198" s="214" t="s">
        <v>311</v>
      </c>
      <c r="U198" s="214" t="s">
        <v>312</v>
      </c>
      <c r="V198" s="214" t="s">
        <v>312</v>
      </c>
      <c r="W198" s="214">
        <v>35</v>
      </c>
      <c r="X198" s="214">
        <v>24</v>
      </c>
      <c r="Y198" s="217">
        <f t="shared" si="23"/>
        <v>59</v>
      </c>
      <c r="Z198" s="214" t="s">
        <v>333</v>
      </c>
      <c r="AA198" s="214">
        <v>1</v>
      </c>
      <c r="AB198" s="214">
        <v>40</v>
      </c>
      <c r="AC198" s="214"/>
      <c r="AD198" s="214"/>
      <c r="AE198" s="214"/>
      <c r="AF198" s="219">
        <f t="shared" si="24"/>
        <v>0</v>
      </c>
      <c r="AG198" s="214"/>
      <c r="AH198" s="214"/>
      <c r="AI198" s="188">
        <f t="shared" si="25"/>
        <v>0</v>
      </c>
      <c r="AJ198" s="216">
        <f t="shared" si="26"/>
        <v>0</v>
      </c>
      <c r="AK198" s="216">
        <f t="shared" si="27"/>
        <v>0</v>
      </c>
      <c r="AL198" s="188">
        <f t="shared" si="28"/>
        <v>0</v>
      </c>
      <c r="AM198" s="214"/>
      <c r="AN198" s="214"/>
      <c r="AO198" s="214"/>
      <c r="AP198" s="214" t="s">
        <v>321</v>
      </c>
      <c r="AQ198" s="226" t="s">
        <v>322</v>
      </c>
    </row>
    <row r="199" spans="1:43" ht="30.75" customHeight="1" x14ac:dyDescent="0.15">
      <c r="A199" s="227" t="s">
        <v>292</v>
      </c>
      <c r="B199" s="227" t="s">
        <v>293</v>
      </c>
      <c r="C199" s="227" t="s">
        <v>323</v>
      </c>
      <c r="D199" s="214" t="s">
        <v>701</v>
      </c>
      <c r="E199" s="214" t="s">
        <v>151</v>
      </c>
      <c r="F199" s="212" t="s">
        <v>151</v>
      </c>
      <c r="G199" s="212"/>
      <c r="H199" s="212"/>
      <c r="I199" s="212"/>
      <c r="J199" s="212"/>
      <c r="K199" s="214" t="s">
        <v>222</v>
      </c>
      <c r="L199" s="212"/>
      <c r="M199" s="214" t="s">
        <v>296</v>
      </c>
      <c r="N199" s="214" t="s">
        <v>307</v>
      </c>
      <c r="O199" s="214" t="s">
        <v>298</v>
      </c>
      <c r="P199" s="214" t="s">
        <v>318</v>
      </c>
      <c r="Q199" s="214">
        <v>1</v>
      </c>
      <c r="R199" s="214" t="s">
        <v>702</v>
      </c>
      <c r="S199" s="214" t="s">
        <v>310</v>
      </c>
      <c r="T199" s="214" t="s">
        <v>311</v>
      </c>
      <c r="U199" s="214" t="s">
        <v>312</v>
      </c>
      <c r="V199" s="214" t="s">
        <v>541</v>
      </c>
      <c r="W199" s="214">
        <v>0</v>
      </c>
      <c r="X199" s="214">
        <v>110</v>
      </c>
      <c r="Y199" s="217">
        <f t="shared" si="23"/>
        <v>110</v>
      </c>
      <c r="Z199" s="214" t="s">
        <v>302</v>
      </c>
      <c r="AA199" s="214">
        <v>0</v>
      </c>
      <c r="AB199" s="214">
        <v>0</v>
      </c>
      <c r="AC199" s="214"/>
      <c r="AD199" s="214"/>
      <c r="AE199" s="214"/>
      <c r="AF199" s="219">
        <f t="shared" si="24"/>
        <v>0</v>
      </c>
      <c r="AG199" s="214"/>
      <c r="AH199" s="214"/>
      <c r="AI199" s="188">
        <f t="shared" si="25"/>
        <v>0</v>
      </c>
      <c r="AJ199" s="216">
        <f t="shared" si="26"/>
        <v>0</v>
      </c>
      <c r="AK199" s="216">
        <f t="shared" si="27"/>
        <v>0</v>
      </c>
      <c r="AL199" s="188">
        <f t="shared" si="28"/>
        <v>0</v>
      </c>
      <c r="AM199" s="214"/>
      <c r="AN199" s="214"/>
      <c r="AO199" s="214"/>
      <c r="AP199" s="214" t="s">
        <v>357</v>
      </c>
      <c r="AQ199" s="226" t="s">
        <v>358</v>
      </c>
    </row>
    <row r="200" spans="1:43" ht="30.75" customHeight="1" x14ac:dyDescent="0.15">
      <c r="A200" s="227" t="s">
        <v>292</v>
      </c>
      <c r="B200" s="227" t="s">
        <v>293</v>
      </c>
      <c r="C200" s="227" t="s">
        <v>374</v>
      </c>
      <c r="D200" s="214" t="s">
        <v>701</v>
      </c>
      <c r="E200" s="214" t="s">
        <v>151</v>
      </c>
      <c r="F200" s="212" t="s">
        <v>151</v>
      </c>
      <c r="G200" s="212"/>
      <c r="H200" s="212"/>
      <c r="I200" s="212"/>
      <c r="J200" s="212"/>
      <c r="K200" s="214" t="s">
        <v>222</v>
      </c>
      <c r="L200" s="212"/>
      <c r="M200" s="214" t="s">
        <v>296</v>
      </c>
      <c r="N200" s="214" t="s">
        <v>307</v>
      </c>
      <c r="O200" s="214" t="s">
        <v>298</v>
      </c>
      <c r="P200" s="214" t="s">
        <v>318</v>
      </c>
      <c r="Q200" s="214">
        <v>1</v>
      </c>
      <c r="R200" s="214" t="s">
        <v>703</v>
      </c>
      <c r="S200" s="214" t="s">
        <v>310</v>
      </c>
      <c r="T200" s="214" t="s">
        <v>311</v>
      </c>
      <c r="U200" s="214" t="s">
        <v>312</v>
      </c>
      <c r="V200" s="214" t="s">
        <v>665</v>
      </c>
      <c r="W200" s="214">
        <v>0</v>
      </c>
      <c r="X200" s="214">
        <v>180</v>
      </c>
      <c r="Y200" s="217">
        <f t="shared" si="23"/>
        <v>180</v>
      </c>
      <c r="Z200" s="214" t="s">
        <v>302</v>
      </c>
      <c r="AA200" s="214">
        <v>0</v>
      </c>
      <c r="AB200" s="214">
        <v>0</v>
      </c>
      <c r="AC200" s="214"/>
      <c r="AD200" s="214"/>
      <c r="AE200" s="214"/>
      <c r="AF200" s="219">
        <f t="shared" si="24"/>
        <v>0</v>
      </c>
      <c r="AG200" s="214"/>
      <c r="AH200" s="214"/>
      <c r="AI200" s="188">
        <f t="shared" si="25"/>
        <v>0</v>
      </c>
      <c r="AJ200" s="216">
        <f t="shared" si="26"/>
        <v>0</v>
      </c>
      <c r="AK200" s="216">
        <f t="shared" si="27"/>
        <v>0</v>
      </c>
      <c r="AL200" s="188">
        <f t="shared" si="28"/>
        <v>0</v>
      </c>
      <c r="AM200" s="214"/>
      <c r="AN200" s="214"/>
      <c r="AO200" s="214"/>
      <c r="AP200" s="214" t="s">
        <v>357</v>
      </c>
      <c r="AQ200" s="226" t="s">
        <v>358</v>
      </c>
    </row>
    <row r="201" spans="1:43" ht="30.75" customHeight="1" x14ac:dyDescent="0.15">
      <c r="A201" s="227" t="s">
        <v>292</v>
      </c>
      <c r="B201" s="227" t="s">
        <v>293</v>
      </c>
      <c r="C201" s="227" t="s">
        <v>448</v>
      </c>
      <c r="D201" s="214" t="s">
        <v>701</v>
      </c>
      <c r="E201" s="214" t="s">
        <v>151</v>
      </c>
      <c r="F201" s="212" t="s">
        <v>151</v>
      </c>
      <c r="G201" s="212"/>
      <c r="H201" s="212"/>
      <c r="I201" s="212"/>
      <c r="J201" s="212"/>
      <c r="K201" s="214" t="s">
        <v>222</v>
      </c>
      <c r="L201" s="212"/>
      <c r="M201" s="214" t="s">
        <v>296</v>
      </c>
      <c r="N201" s="214" t="s">
        <v>307</v>
      </c>
      <c r="O201" s="214" t="s">
        <v>298</v>
      </c>
      <c r="P201" s="214" t="s">
        <v>318</v>
      </c>
      <c r="Q201" s="214">
        <v>1</v>
      </c>
      <c r="R201" s="214" t="s">
        <v>704</v>
      </c>
      <c r="S201" s="214" t="s">
        <v>310</v>
      </c>
      <c r="T201" s="214" t="s">
        <v>311</v>
      </c>
      <c r="U201" s="214" t="s">
        <v>312</v>
      </c>
      <c r="V201" s="214" t="s">
        <v>626</v>
      </c>
      <c r="W201" s="214">
        <v>0</v>
      </c>
      <c r="X201" s="214">
        <v>70</v>
      </c>
      <c r="Y201" s="217">
        <f t="shared" si="23"/>
        <v>70</v>
      </c>
      <c r="Z201" s="214" t="s">
        <v>302</v>
      </c>
      <c r="AA201" s="214">
        <v>0</v>
      </c>
      <c r="AB201" s="214">
        <v>0</v>
      </c>
      <c r="AC201" s="214"/>
      <c r="AD201" s="214"/>
      <c r="AE201" s="214"/>
      <c r="AF201" s="219">
        <f t="shared" si="24"/>
        <v>0</v>
      </c>
      <c r="AG201" s="214"/>
      <c r="AH201" s="214"/>
      <c r="AI201" s="188">
        <f t="shared" si="25"/>
        <v>0</v>
      </c>
      <c r="AJ201" s="216">
        <f t="shared" si="26"/>
        <v>0</v>
      </c>
      <c r="AK201" s="216">
        <f t="shared" si="27"/>
        <v>0</v>
      </c>
      <c r="AL201" s="188">
        <f t="shared" si="28"/>
        <v>0</v>
      </c>
      <c r="AM201" s="214"/>
      <c r="AN201" s="214"/>
      <c r="AO201" s="214"/>
      <c r="AP201" s="214" t="s">
        <v>357</v>
      </c>
      <c r="AQ201" s="226" t="s">
        <v>358</v>
      </c>
    </row>
    <row r="202" spans="1:43" ht="30.75" customHeight="1" x14ac:dyDescent="0.15">
      <c r="A202" s="227" t="s">
        <v>292</v>
      </c>
      <c r="B202" s="227" t="s">
        <v>293</v>
      </c>
      <c r="C202" s="227" t="s">
        <v>705</v>
      </c>
      <c r="D202" s="214" t="s">
        <v>706</v>
      </c>
      <c r="E202" s="214" t="s">
        <v>151</v>
      </c>
      <c r="F202" s="212" t="s">
        <v>151</v>
      </c>
      <c r="G202" s="212"/>
      <c r="H202" s="212"/>
      <c r="I202" s="212"/>
      <c r="J202" s="212"/>
      <c r="K202" s="212"/>
      <c r="L202" s="212"/>
      <c r="M202" s="214" t="s">
        <v>296</v>
      </c>
      <c r="N202" s="214" t="s">
        <v>297</v>
      </c>
      <c r="O202" s="214" t="s">
        <v>298</v>
      </c>
      <c r="P202" s="214" t="s">
        <v>299</v>
      </c>
      <c r="Q202" s="214">
        <v>27</v>
      </c>
      <c r="R202" s="214"/>
      <c r="S202" s="214"/>
      <c r="T202" s="214"/>
      <c r="U202" s="214"/>
      <c r="V202" s="214"/>
      <c r="W202" s="214"/>
      <c r="X202" s="214"/>
      <c r="Y202" s="217">
        <f t="shared" si="23"/>
        <v>0</v>
      </c>
      <c r="Z202" s="214"/>
      <c r="AA202" s="214"/>
      <c r="AB202" s="214"/>
      <c r="AC202" s="214" t="s">
        <v>301</v>
      </c>
      <c r="AD202" s="214">
        <v>0</v>
      </c>
      <c r="AE202" s="214">
        <v>0</v>
      </c>
      <c r="AF202" s="219">
        <f t="shared" si="24"/>
        <v>0</v>
      </c>
      <c r="AG202" s="214">
        <v>0</v>
      </c>
      <c r="AH202" s="214">
        <v>124</v>
      </c>
      <c r="AI202" s="188">
        <f t="shared" si="25"/>
        <v>124</v>
      </c>
      <c r="AJ202" s="216">
        <f t="shared" si="26"/>
        <v>0</v>
      </c>
      <c r="AK202" s="216">
        <f t="shared" si="27"/>
        <v>124</v>
      </c>
      <c r="AL202" s="188">
        <f t="shared" si="28"/>
        <v>124</v>
      </c>
      <c r="AM202" s="214" t="s">
        <v>302</v>
      </c>
      <c r="AN202" s="214">
        <v>0</v>
      </c>
      <c r="AO202" s="214">
        <v>0</v>
      </c>
      <c r="AP202" s="214" t="s">
        <v>303</v>
      </c>
      <c r="AQ202" s="225" t="s">
        <v>304</v>
      </c>
    </row>
    <row r="203" spans="1:43" ht="30.75" customHeight="1" x14ac:dyDescent="0.15">
      <c r="A203" s="227" t="s">
        <v>292</v>
      </c>
      <c r="B203" s="227" t="s">
        <v>293</v>
      </c>
      <c r="C203" s="227" t="s">
        <v>448</v>
      </c>
      <c r="D203" s="214" t="s">
        <v>707</v>
      </c>
      <c r="E203" s="214" t="s">
        <v>207</v>
      </c>
      <c r="F203" s="214"/>
      <c r="G203" s="214"/>
      <c r="H203" s="214"/>
      <c r="I203" s="214"/>
      <c r="J203" s="214" t="s">
        <v>207</v>
      </c>
      <c r="K203" s="214" t="s">
        <v>222</v>
      </c>
      <c r="L203" s="214"/>
      <c r="M203" s="214" t="s">
        <v>296</v>
      </c>
      <c r="N203" s="214" t="s">
        <v>307</v>
      </c>
      <c r="O203" s="214" t="s">
        <v>325</v>
      </c>
      <c r="P203" s="214" t="s">
        <v>341</v>
      </c>
      <c r="Q203" s="214">
        <v>1</v>
      </c>
      <c r="R203" s="214" t="s">
        <v>309</v>
      </c>
      <c r="S203" s="214" t="s">
        <v>310</v>
      </c>
      <c r="T203" s="214" t="s">
        <v>311</v>
      </c>
      <c r="U203" s="214" t="s">
        <v>312</v>
      </c>
      <c r="V203" s="214" t="s">
        <v>312</v>
      </c>
      <c r="W203" s="214">
        <v>0</v>
      </c>
      <c r="X203" s="214">
        <v>32</v>
      </c>
      <c r="Y203" s="217">
        <f t="shared" si="23"/>
        <v>32</v>
      </c>
      <c r="Z203" s="214" t="s">
        <v>302</v>
      </c>
      <c r="AA203" s="214">
        <v>0</v>
      </c>
      <c r="AB203" s="214">
        <v>0</v>
      </c>
      <c r="AC203" s="214"/>
      <c r="AD203" s="214"/>
      <c r="AE203" s="214"/>
      <c r="AF203" s="219">
        <f t="shared" si="24"/>
        <v>0</v>
      </c>
      <c r="AG203" s="214"/>
      <c r="AH203" s="214"/>
      <c r="AI203" s="188">
        <f t="shared" si="25"/>
        <v>0</v>
      </c>
      <c r="AJ203" s="216">
        <f t="shared" si="26"/>
        <v>0</v>
      </c>
      <c r="AK203" s="216">
        <f t="shared" si="27"/>
        <v>0</v>
      </c>
      <c r="AL203" s="188">
        <f t="shared" si="28"/>
        <v>0</v>
      </c>
      <c r="AM203" s="214"/>
      <c r="AN203" s="214"/>
      <c r="AO203" s="214"/>
      <c r="AP203" s="214" t="s">
        <v>313</v>
      </c>
      <c r="AQ203" s="226" t="s">
        <v>314</v>
      </c>
    </row>
    <row r="204" spans="1:43" ht="30.75" customHeight="1" x14ac:dyDescent="0.25">
      <c r="A204" s="227" t="s">
        <v>292</v>
      </c>
      <c r="B204" s="227" t="s">
        <v>293</v>
      </c>
      <c r="C204" s="227" t="s">
        <v>359</v>
      </c>
      <c r="D204" s="214" t="s">
        <v>708</v>
      </c>
      <c r="E204" s="214" t="s">
        <v>362</v>
      </c>
      <c r="F204" s="212" t="s">
        <v>151</v>
      </c>
      <c r="G204" s="212"/>
      <c r="H204" s="228" t="s">
        <v>174</v>
      </c>
      <c r="I204" s="228"/>
      <c r="J204" s="228"/>
      <c r="K204" s="228"/>
      <c r="L204" s="212" t="s">
        <v>226</v>
      </c>
      <c r="M204" s="214" t="s">
        <v>296</v>
      </c>
      <c r="N204" s="214" t="s">
        <v>307</v>
      </c>
      <c r="O204" s="214" t="s">
        <v>298</v>
      </c>
      <c r="P204" s="214" t="s">
        <v>318</v>
      </c>
      <c r="Q204" s="214">
        <v>2</v>
      </c>
      <c r="R204" s="214" t="s">
        <v>709</v>
      </c>
      <c r="S204" s="214" t="s">
        <v>310</v>
      </c>
      <c r="T204" s="214" t="s">
        <v>710</v>
      </c>
      <c r="U204" s="214" t="s">
        <v>710</v>
      </c>
      <c r="V204" s="214" t="s">
        <v>711</v>
      </c>
      <c r="W204" s="214">
        <v>0</v>
      </c>
      <c r="X204" s="214">
        <v>210</v>
      </c>
      <c r="Y204" s="217">
        <f t="shared" si="23"/>
        <v>210</v>
      </c>
      <c r="Z204" s="214" t="s">
        <v>302</v>
      </c>
      <c r="AA204" s="214">
        <v>0</v>
      </c>
      <c r="AB204" s="214">
        <v>0</v>
      </c>
      <c r="AC204" s="214"/>
      <c r="AD204" s="214"/>
      <c r="AE204" s="214"/>
      <c r="AF204" s="219">
        <f t="shared" si="24"/>
        <v>0</v>
      </c>
      <c r="AG204" s="214"/>
      <c r="AH204" s="214"/>
      <c r="AI204" s="188">
        <f t="shared" si="25"/>
        <v>0</v>
      </c>
      <c r="AJ204" s="216">
        <f t="shared" si="26"/>
        <v>0</v>
      </c>
      <c r="AK204" s="216">
        <f t="shared" si="27"/>
        <v>0</v>
      </c>
      <c r="AL204" s="188">
        <f t="shared" si="28"/>
        <v>0</v>
      </c>
      <c r="AM204" s="214"/>
      <c r="AN204" s="214"/>
      <c r="AO204" s="214"/>
      <c r="AP204" s="214" t="s">
        <v>357</v>
      </c>
      <c r="AQ204" s="226" t="s">
        <v>358</v>
      </c>
    </row>
    <row r="205" spans="1:43" ht="30.75" customHeight="1" x14ac:dyDescent="0.15">
      <c r="A205" s="227" t="s">
        <v>292</v>
      </c>
      <c r="B205" s="227" t="s">
        <v>293</v>
      </c>
      <c r="C205" s="227" t="s">
        <v>486</v>
      </c>
      <c r="D205" s="214" t="s">
        <v>712</v>
      </c>
      <c r="E205" s="214" t="s">
        <v>207</v>
      </c>
      <c r="F205" s="214"/>
      <c r="G205" s="214"/>
      <c r="H205" s="214"/>
      <c r="I205" s="214"/>
      <c r="J205" s="214" t="s">
        <v>207</v>
      </c>
      <c r="K205" s="214"/>
      <c r="L205" s="214"/>
      <c r="M205" s="214" t="s">
        <v>296</v>
      </c>
      <c r="N205" s="214" t="s">
        <v>307</v>
      </c>
      <c r="O205" s="214" t="s">
        <v>420</v>
      </c>
      <c r="P205" s="214" t="s">
        <v>318</v>
      </c>
      <c r="Q205" s="214">
        <v>1</v>
      </c>
      <c r="R205" s="214" t="s">
        <v>713</v>
      </c>
      <c r="S205" s="214" t="s">
        <v>310</v>
      </c>
      <c r="T205" s="214" t="s">
        <v>311</v>
      </c>
      <c r="U205" s="214" t="s">
        <v>312</v>
      </c>
      <c r="V205" s="214" t="s">
        <v>441</v>
      </c>
      <c r="W205" s="214">
        <v>0</v>
      </c>
      <c r="X205" s="214">
        <v>60</v>
      </c>
      <c r="Y205" s="217">
        <f t="shared" si="23"/>
        <v>60</v>
      </c>
      <c r="Z205" s="214" t="s">
        <v>302</v>
      </c>
      <c r="AA205" s="214">
        <v>0</v>
      </c>
      <c r="AB205" s="214">
        <v>0</v>
      </c>
      <c r="AC205" s="214"/>
      <c r="AD205" s="214"/>
      <c r="AE205" s="214"/>
      <c r="AF205" s="219">
        <f t="shared" si="24"/>
        <v>0</v>
      </c>
      <c r="AG205" s="214"/>
      <c r="AH205" s="214"/>
      <c r="AI205" s="188">
        <f t="shared" si="25"/>
        <v>0</v>
      </c>
      <c r="AJ205" s="216">
        <f t="shared" si="26"/>
        <v>0</v>
      </c>
      <c r="AK205" s="216">
        <f t="shared" si="27"/>
        <v>0</v>
      </c>
      <c r="AL205" s="188">
        <f t="shared" si="28"/>
        <v>0</v>
      </c>
      <c r="AM205" s="214"/>
      <c r="AN205" s="214"/>
      <c r="AO205" s="214"/>
      <c r="AP205" s="214" t="s">
        <v>313</v>
      </c>
      <c r="AQ205" s="226" t="s">
        <v>314</v>
      </c>
    </row>
    <row r="206" spans="1:43" ht="30.75" customHeight="1" x14ac:dyDescent="0.15">
      <c r="A206" s="227" t="s">
        <v>292</v>
      </c>
      <c r="B206" s="227" t="s">
        <v>293</v>
      </c>
      <c r="C206" s="227" t="s">
        <v>533</v>
      </c>
      <c r="D206" s="214" t="s">
        <v>714</v>
      </c>
      <c r="E206" s="214" t="s">
        <v>207</v>
      </c>
      <c r="F206" s="214"/>
      <c r="G206" s="214"/>
      <c r="H206" s="214"/>
      <c r="I206" s="214"/>
      <c r="J206" s="214" t="s">
        <v>207</v>
      </c>
      <c r="K206" s="214"/>
      <c r="L206" s="214"/>
      <c r="M206" s="214" t="s">
        <v>296</v>
      </c>
      <c r="N206" s="214" t="s">
        <v>307</v>
      </c>
      <c r="O206" s="214" t="s">
        <v>420</v>
      </c>
      <c r="P206" s="214" t="s">
        <v>330</v>
      </c>
      <c r="Q206" s="214">
        <v>1</v>
      </c>
      <c r="R206" s="214" t="s">
        <v>715</v>
      </c>
      <c r="S206" s="214" t="s">
        <v>310</v>
      </c>
      <c r="T206" s="214" t="s">
        <v>311</v>
      </c>
      <c r="U206" s="214" t="s">
        <v>312</v>
      </c>
      <c r="V206" s="214" t="s">
        <v>441</v>
      </c>
      <c r="W206" s="214">
        <v>0</v>
      </c>
      <c r="X206" s="214">
        <v>74</v>
      </c>
      <c r="Y206" s="217">
        <f t="shared" si="23"/>
        <v>74</v>
      </c>
      <c r="Z206" s="214" t="s">
        <v>302</v>
      </c>
      <c r="AA206" s="214">
        <v>0</v>
      </c>
      <c r="AB206" s="214">
        <v>0</v>
      </c>
      <c r="AC206" s="214"/>
      <c r="AD206" s="214"/>
      <c r="AE206" s="214"/>
      <c r="AF206" s="219">
        <f t="shared" si="24"/>
        <v>0</v>
      </c>
      <c r="AG206" s="214"/>
      <c r="AH206" s="214"/>
      <c r="AI206" s="188">
        <f t="shared" si="25"/>
        <v>0</v>
      </c>
      <c r="AJ206" s="216">
        <f t="shared" si="26"/>
        <v>0</v>
      </c>
      <c r="AK206" s="216">
        <f t="shared" si="27"/>
        <v>0</v>
      </c>
      <c r="AL206" s="188">
        <f t="shared" si="28"/>
        <v>0</v>
      </c>
      <c r="AM206" s="214"/>
      <c r="AN206" s="214"/>
      <c r="AO206" s="214"/>
      <c r="AP206" s="214" t="s">
        <v>313</v>
      </c>
      <c r="AQ206" s="226" t="s">
        <v>314</v>
      </c>
    </row>
    <row r="207" spans="1:43" ht="30.75" customHeight="1" x14ac:dyDescent="0.15">
      <c r="A207" s="227" t="s">
        <v>292</v>
      </c>
      <c r="B207" s="227" t="s">
        <v>293</v>
      </c>
      <c r="C207" s="227" t="s">
        <v>448</v>
      </c>
      <c r="D207" s="214" t="s">
        <v>716</v>
      </c>
      <c r="E207" s="214" t="s">
        <v>207</v>
      </c>
      <c r="F207" s="214"/>
      <c r="G207" s="214"/>
      <c r="H207" s="214"/>
      <c r="I207" s="214"/>
      <c r="J207" s="214" t="s">
        <v>207</v>
      </c>
      <c r="K207" s="214"/>
      <c r="L207" s="214"/>
      <c r="M207" s="214" t="s">
        <v>296</v>
      </c>
      <c r="N207" s="214" t="s">
        <v>307</v>
      </c>
      <c r="O207" s="214" t="s">
        <v>420</v>
      </c>
      <c r="P207" s="214" t="s">
        <v>318</v>
      </c>
      <c r="Q207" s="214">
        <v>1</v>
      </c>
      <c r="R207" s="214" t="s">
        <v>717</v>
      </c>
      <c r="S207" s="214" t="s">
        <v>310</v>
      </c>
      <c r="T207" s="214" t="s">
        <v>311</v>
      </c>
      <c r="U207" s="214" t="s">
        <v>312</v>
      </c>
      <c r="V207" s="214" t="s">
        <v>441</v>
      </c>
      <c r="W207" s="214">
        <v>0</v>
      </c>
      <c r="X207" s="214">
        <v>55</v>
      </c>
      <c r="Y207" s="217">
        <f t="shared" si="23"/>
        <v>55</v>
      </c>
      <c r="Z207" s="214" t="s">
        <v>302</v>
      </c>
      <c r="AA207" s="214">
        <v>0</v>
      </c>
      <c r="AB207" s="214">
        <v>0</v>
      </c>
      <c r="AC207" s="214"/>
      <c r="AD207" s="214"/>
      <c r="AE207" s="214"/>
      <c r="AF207" s="219">
        <f t="shared" si="24"/>
        <v>0</v>
      </c>
      <c r="AG207" s="214"/>
      <c r="AH207" s="214"/>
      <c r="AI207" s="188">
        <f t="shared" si="25"/>
        <v>0</v>
      </c>
      <c r="AJ207" s="216">
        <f t="shared" si="26"/>
        <v>0</v>
      </c>
      <c r="AK207" s="216">
        <f t="shared" si="27"/>
        <v>0</v>
      </c>
      <c r="AL207" s="188">
        <f t="shared" si="28"/>
        <v>0</v>
      </c>
      <c r="AM207" s="214"/>
      <c r="AN207" s="214"/>
      <c r="AO207" s="214"/>
      <c r="AP207" s="214" t="s">
        <v>313</v>
      </c>
      <c r="AQ207" s="226" t="s">
        <v>314</v>
      </c>
    </row>
    <row r="208" spans="1:43" ht="30.75" customHeight="1" x14ac:dyDescent="0.15">
      <c r="A208" s="227" t="s">
        <v>292</v>
      </c>
      <c r="B208" s="227" t="s">
        <v>293</v>
      </c>
      <c r="C208" s="227" t="s">
        <v>580</v>
      </c>
      <c r="D208" s="214" t="s">
        <v>718</v>
      </c>
      <c r="E208" s="214" t="s">
        <v>207</v>
      </c>
      <c r="F208" s="214"/>
      <c r="G208" s="214"/>
      <c r="H208" s="214"/>
      <c r="I208" s="214"/>
      <c r="J208" s="214" t="s">
        <v>207</v>
      </c>
      <c r="K208" s="214" t="s">
        <v>222</v>
      </c>
      <c r="L208" s="214"/>
      <c r="M208" s="214" t="s">
        <v>296</v>
      </c>
      <c r="N208" s="214" t="s">
        <v>307</v>
      </c>
      <c r="O208" s="214" t="s">
        <v>420</v>
      </c>
      <c r="P208" s="214" t="s">
        <v>318</v>
      </c>
      <c r="Q208" s="214">
        <v>1</v>
      </c>
      <c r="R208" s="214" t="s">
        <v>327</v>
      </c>
      <c r="S208" s="214" t="s">
        <v>310</v>
      </c>
      <c r="T208" s="214" t="s">
        <v>311</v>
      </c>
      <c r="U208" s="214" t="s">
        <v>312</v>
      </c>
      <c r="V208" s="214" t="s">
        <v>312</v>
      </c>
      <c r="W208" s="214">
        <v>0</v>
      </c>
      <c r="X208" s="214">
        <v>50</v>
      </c>
      <c r="Y208" s="217">
        <f t="shared" si="23"/>
        <v>50</v>
      </c>
      <c r="Z208" s="214" t="s">
        <v>302</v>
      </c>
      <c r="AA208" s="214">
        <v>0</v>
      </c>
      <c r="AB208" s="214">
        <v>0</v>
      </c>
      <c r="AC208" s="214"/>
      <c r="AD208" s="214"/>
      <c r="AE208" s="214"/>
      <c r="AF208" s="219">
        <f t="shared" si="24"/>
        <v>0</v>
      </c>
      <c r="AG208" s="214"/>
      <c r="AH208" s="214"/>
      <c r="AI208" s="188">
        <f t="shared" si="25"/>
        <v>0</v>
      </c>
      <c r="AJ208" s="216">
        <f t="shared" si="26"/>
        <v>0</v>
      </c>
      <c r="AK208" s="216">
        <f t="shared" si="27"/>
        <v>0</v>
      </c>
      <c r="AL208" s="188">
        <f t="shared" si="28"/>
        <v>0</v>
      </c>
      <c r="AM208" s="214"/>
      <c r="AN208" s="214"/>
      <c r="AO208" s="214"/>
      <c r="AP208" s="214" t="s">
        <v>313</v>
      </c>
      <c r="AQ208" s="226" t="s">
        <v>314</v>
      </c>
    </row>
    <row r="209" spans="1:43" ht="30.75" customHeight="1" x14ac:dyDescent="0.15">
      <c r="A209" s="227" t="s">
        <v>292</v>
      </c>
      <c r="B209" s="227" t="s">
        <v>293</v>
      </c>
      <c r="C209" s="227" t="s">
        <v>533</v>
      </c>
      <c r="D209" s="214" t="s">
        <v>719</v>
      </c>
      <c r="E209" s="214" t="s">
        <v>207</v>
      </c>
      <c r="F209" s="214"/>
      <c r="G209" s="214"/>
      <c r="H209" s="214"/>
      <c r="I209" s="214"/>
      <c r="J209" s="214" t="s">
        <v>207</v>
      </c>
      <c r="K209" s="214"/>
      <c r="L209" s="214"/>
      <c r="M209" s="214" t="s">
        <v>296</v>
      </c>
      <c r="N209" s="214" t="s">
        <v>307</v>
      </c>
      <c r="O209" s="214" t="s">
        <v>420</v>
      </c>
      <c r="P209" s="214" t="s">
        <v>412</v>
      </c>
      <c r="Q209" s="214">
        <v>1</v>
      </c>
      <c r="R209" s="214" t="s">
        <v>717</v>
      </c>
      <c r="S209" s="214" t="s">
        <v>310</v>
      </c>
      <c r="T209" s="214" t="s">
        <v>311</v>
      </c>
      <c r="U209" s="214" t="s">
        <v>312</v>
      </c>
      <c r="V209" s="214" t="s">
        <v>441</v>
      </c>
      <c r="W209" s="214">
        <v>0</v>
      </c>
      <c r="X209" s="214">
        <v>70</v>
      </c>
      <c r="Y209" s="217">
        <f t="shared" si="23"/>
        <v>70</v>
      </c>
      <c r="Z209" s="214" t="s">
        <v>302</v>
      </c>
      <c r="AA209" s="214">
        <v>0</v>
      </c>
      <c r="AB209" s="214">
        <v>0</v>
      </c>
      <c r="AC209" s="214"/>
      <c r="AD209" s="214"/>
      <c r="AE209" s="214"/>
      <c r="AF209" s="219">
        <f t="shared" si="24"/>
        <v>0</v>
      </c>
      <c r="AG209" s="214"/>
      <c r="AH209" s="214"/>
      <c r="AI209" s="188">
        <f t="shared" si="25"/>
        <v>0</v>
      </c>
      <c r="AJ209" s="216">
        <f t="shared" si="26"/>
        <v>0</v>
      </c>
      <c r="AK209" s="216">
        <f t="shared" si="27"/>
        <v>0</v>
      </c>
      <c r="AL209" s="188">
        <f t="shared" si="28"/>
        <v>0</v>
      </c>
      <c r="AM209" s="214"/>
      <c r="AN209" s="214"/>
      <c r="AO209" s="214"/>
      <c r="AP209" s="214" t="s">
        <v>313</v>
      </c>
      <c r="AQ209" s="226" t="s">
        <v>314</v>
      </c>
    </row>
    <row r="210" spans="1:43" ht="30.75" customHeight="1" x14ac:dyDescent="0.25">
      <c r="A210" s="227" t="s">
        <v>292</v>
      </c>
      <c r="B210" s="227" t="s">
        <v>293</v>
      </c>
      <c r="C210" s="227" t="s">
        <v>580</v>
      </c>
      <c r="D210" s="214" t="s">
        <v>720</v>
      </c>
      <c r="E210" s="214" t="s">
        <v>362</v>
      </c>
      <c r="F210" s="212" t="s">
        <v>151</v>
      </c>
      <c r="G210" s="212"/>
      <c r="H210" s="228" t="s">
        <v>174</v>
      </c>
      <c r="I210" s="228"/>
      <c r="J210" s="228"/>
      <c r="K210" s="228"/>
      <c r="L210" s="212" t="s">
        <v>226</v>
      </c>
      <c r="M210" s="214" t="s">
        <v>296</v>
      </c>
      <c r="N210" s="214" t="s">
        <v>307</v>
      </c>
      <c r="O210" s="214" t="s">
        <v>298</v>
      </c>
      <c r="P210" s="214" t="s">
        <v>318</v>
      </c>
      <c r="Q210" s="214">
        <v>1</v>
      </c>
      <c r="R210" s="214" t="s">
        <v>721</v>
      </c>
      <c r="S210" s="214" t="s">
        <v>310</v>
      </c>
      <c r="T210" s="214" t="s">
        <v>606</v>
      </c>
      <c r="U210" s="214" t="s">
        <v>607</v>
      </c>
      <c r="V210" s="214" t="s">
        <v>608</v>
      </c>
      <c r="W210" s="214">
        <v>0</v>
      </c>
      <c r="X210" s="214">
        <v>350</v>
      </c>
      <c r="Y210" s="217">
        <f t="shared" si="23"/>
        <v>350</v>
      </c>
      <c r="Z210" s="214" t="s">
        <v>302</v>
      </c>
      <c r="AA210" s="214">
        <v>0</v>
      </c>
      <c r="AB210" s="214">
        <v>0</v>
      </c>
      <c r="AC210" s="214"/>
      <c r="AD210" s="214"/>
      <c r="AE210" s="214"/>
      <c r="AF210" s="219">
        <f t="shared" si="24"/>
        <v>0</v>
      </c>
      <c r="AG210" s="214"/>
      <c r="AH210" s="214"/>
      <c r="AI210" s="188">
        <f t="shared" si="25"/>
        <v>0</v>
      </c>
      <c r="AJ210" s="216">
        <f t="shared" si="26"/>
        <v>0</v>
      </c>
      <c r="AK210" s="216">
        <f t="shared" si="27"/>
        <v>0</v>
      </c>
      <c r="AL210" s="188">
        <f t="shared" si="28"/>
        <v>0</v>
      </c>
      <c r="AM210" s="214"/>
      <c r="AN210" s="214"/>
      <c r="AO210" s="214"/>
      <c r="AP210" s="214" t="s">
        <v>357</v>
      </c>
      <c r="AQ210" s="226" t="s">
        <v>358</v>
      </c>
    </row>
    <row r="211" spans="1:43" ht="30.75" customHeight="1" x14ac:dyDescent="0.25">
      <c r="A211" s="227" t="s">
        <v>292</v>
      </c>
      <c r="B211" s="227" t="s">
        <v>293</v>
      </c>
      <c r="C211" s="227" t="s">
        <v>422</v>
      </c>
      <c r="D211" s="214" t="s">
        <v>720</v>
      </c>
      <c r="E211" s="214" t="s">
        <v>362</v>
      </c>
      <c r="F211" s="212" t="s">
        <v>151</v>
      </c>
      <c r="G211" s="212"/>
      <c r="H211" s="228" t="s">
        <v>174</v>
      </c>
      <c r="I211" s="228"/>
      <c r="J211" s="228"/>
      <c r="K211" s="228"/>
      <c r="L211" s="212" t="s">
        <v>226</v>
      </c>
      <c r="M211" s="214" t="s">
        <v>296</v>
      </c>
      <c r="N211" s="214" t="s">
        <v>307</v>
      </c>
      <c r="O211" s="214" t="s">
        <v>298</v>
      </c>
      <c r="P211" s="214" t="s">
        <v>318</v>
      </c>
      <c r="Q211" s="214">
        <v>1</v>
      </c>
      <c r="R211" s="214" t="s">
        <v>722</v>
      </c>
      <c r="S211" s="214" t="s">
        <v>310</v>
      </c>
      <c r="T211" s="214" t="s">
        <v>606</v>
      </c>
      <c r="U211" s="214" t="s">
        <v>607</v>
      </c>
      <c r="V211" s="214" t="s">
        <v>723</v>
      </c>
      <c r="W211" s="214">
        <v>0</v>
      </c>
      <c r="X211" s="214">
        <v>140</v>
      </c>
      <c r="Y211" s="217">
        <f t="shared" si="23"/>
        <v>140</v>
      </c>
      <c r="Z211" s="214" t="s">
        <v>302</v>
      </c>
      <c r="AA211" s="214">
        <v>0</v>
      </c>
      <c r="AB211" s="214">
        <v>0</v>
      </c>
      <c r="AC211" s="214"/>
      <c r="AD211" s="214"/>
      <c r="AE211" s="214"/>
      <c r="AF211" s="219">
        <f t="shared" si="24"/>
        <v>0</v>
      </c>
      <c r="AG211" s="214"/>
      <c r="AH211" s="214"/>
      <c r="AI211" s="188">
        <f t="shared" si="25"/>
        <v>0</v>
      </c>
      <c r="AJ211" s="216">
        <f t="shared" si="26"/>
        <v>0</v>
      </c>
      <c r="AK211" s="216">
        <f t="shared" si="27"/>
        <v>0</v>
      </c>
      <c r="AL211" s="188">
        <f t="shared" si="28"/>
        <v>0</v>
      </c>
      <c r="AM211" s="214"/>
      <c r="AN211" s="214"/>
      <c r="AO211" s="214"/>
      <c r="AP211" s="214" t="s">
        <v>357</v>
      </c>
      <c r="AQ211" s="226" t="s">
        <v>358</v>
      </c>
    </row>
    <row r="212" spans="1:43" ht="30.75" customHeight="1" x14ac:dyDescent="0.25">
      <c r="A212" s="227" t="s">
        <v>292</v>
      </c>
      <c r="B212" s="227" t="s">
        <v>293</v>
      </c>
      <c r="C212" s="227" t="s">
        <v>339</v>
      </c>
      <c r="D212" s="214" t="s">
        <v>720</v>
      </c>
      <c r="E212" s="214" t="s">
        <v>362</v>
      </c>
      <c r="F212" s="212" t="s">
        <v>151</v>
      </c>
      <c r="G212" s="212"/>
      <c r="H212" s="228" t="s">
        <v>174</v>
      </c>
      <c r="I212" s="228"/>
      <c r="J212" s="228"/>
      <c r="K212" s="228"/>
      <c r="L212" s="212" t="s">
        <v>226</v>
      </c>
      <c r="M212" s="214" t="s">
        <v>296</v>
      </c>
      <c r="N212" s="214" t="s">
        <v>307</v>
      </c>
      <c r="O212" s="214" t="s">
        <v>298</v>
      </c>
      <c r="P212" s="214" t="s">
        <v>318</v>
      </c>
      <c r="Q212" s="214">
        <v>1</v>
      </c>
      <c r="R212" s="214" t="s">
        <v>724</v>
      </c>
      <c r="S212" s="214" t="s">
        <v>310</v>
      </c>
      <c r="T212" s="214" t="s">
        <v>606</v>
      </c>
      <c r="U212" s="214" t="s">
        <v>607</v>
      </c>
      <c r="V212" s="214" t="s">
        <v>725</v>
      </c>
      <c r="W212" s="214">
        <v>0</v>
      </c>
      <c r="X212" s="214">
        <v>180</v>
      </c>
      <c r="Y212" s="217">
        <f t="shared" si="23"/>
        <v>180</v>
      </c>
      <c r="Z212" s="214" t="s">
        <v>302</v>
      </c>
      <c r="AA212" s="214">
        <v>0</v>
      </c>
      <c r="AB212" s="214">
        <v>0</v>
      </c>
      <c r="AC212" s="214"/>
      <c r="AD212" s="214"/>
      <c r="AE212" s="214"/>
      <c r="AF212" s="219">
        <f t="shared" si="24"/>
        <v>0</v>
      </c>
      <c r="AG212" s="214"/>
      <c r="AH212" s="214"/>
      <c r="AI212" s="188">
        <f t="shared" si="25"/>
        <v>0</v>
      </c>
      <c r="AJ212" s="216">
        <f t="shared" si="26"/>
        <v>0</v>
      </c>
      <c r="AK212" s="216">
        <f t="shared" si="27"/>
        <v>0</v>
      </c>
      <c r="AL212" s="188">
        <f t="shared" si="28"/>
        <v>0</v>
      </c>
      <c r="AM212" s="214"/>
      <c r="AN212" s="214"/>
      <c r="AO212" s="214"/>
      <c r="AP212" s="214" t="s">
        <v>357</v>
      </c>
      <c r="AQ212" s="226" t="s">
        <v>358</v>
      </c>
    </row>
    <row r="213" spans="1:43" ht="30.75" customHeight="1" x14ac:dyDescent="0.15">
      <c r="A213" s="227" t="s">
        <v>292</v>
      </c>
      <c r="B213" s="227" t="s">
        <v>293</v>
      </c>
      <c r="C213" s="227" t="s">
        <v>434</v>
      </c>
      <c r="D213" s="214" t="s">
        <v>726</v>
      </c>
      <c r="E213" s="214" t="s">
        <v>151</v>
      </c>
      <c r="F213" s="212" t="s">
        <v>151</v>
      </c>
      <c r="G213" s="212"/>
      <c r="H213" s="212"/>
      <c r="I213" s="212"/>
      <c r="J213" s="212"/>
      <c r="K213" s="214" t="s">
        <v>222</v>
      </c>
      <c r="L213" s="212"/>
      <c r="M213" s="214" t="s">
        <v>296</v>
      </c>
      <c r="N213" s="214" t="s">
        <v>307</v>
      </c>
      <c r="O213" s="214" t="s">
        <v>298</v>
      </c>
      <c r="P213" s="214" t="s">
        <v>318</v>
      </c>
      <c r="Q213" s="214">
        <v>1</v>
      </c>
      <c r="R213" s="214" t="s">
        <v>727</v>
      </c>
      <c r="S213" s="214" t="s">
        <v>310</v>
      </c>
      <c r="T213" s="214" t="s">
        <v>311</v>
      </c>
      <c r="U213" s="214" t="s">
        <v>312</v>
      </c>
      <c r="V213" s="214" t="s">
        <v>579</v>
      </c>
      <c r="W213" s="214">
        <v>0</v>
      </c>
      <c r="X213" s="214">
        <v>250</v>
      </c>
      <c r="Y213" s="217">
        <f t="shared" si="23"/>
        <v>250</v>
      </c>
      <c r="Z213" s="214" t="s">
        <v>302</v>
      </c>
      <c r="AA213" s="214">
        <v>0</v>
      </c>
      <c r="AB213" s="214">
        <v>0</v>
      </c>
      <c r="AC213" s="214"/>
      <c r="AD213" s="214"/>
      <c r="AE213" s="214"/>
      <c r="AF213" s="219">
        <f t="shared" si="24"/>
        <v>0</v>
      </c>
      <c r="AG213" s="214"/>
      <c r="AH213" s="214"/>
      <c r="AI213" s="188">
        <f t="shared" si="25"/>
        <v>0</v>
      </c>
      <c r="AJ213" s="216">
        <f t="shared" si="26"/>
        <v>0</v>
      </c>
      <c r="AK213" s="216">
        <f t="shared" si="27"/>
        <v>0</v>
      </c>
      <c r="AL213" s="188">
        <f t="shared" si="28"/>
        <v>0</v>
      </c>
      <c r="AM213" s="214"/>
      <c r="AN213" s="214"/>
      <c r="AO213" s="214"/>
      <c r="AP213" s="214" t="s">
        <v>357</v>
      </c>
      <c r="AQ213" s="226" t="s">
        <v>358</v>
      </c>
    </row>
    <row r="214" spans="1:43" ht="30.75" customHeight="1" x14ac:dyDescent="0.15">
      <c r="A214" s="227" t="s">
        <v>292</v>
      </c>
      <c r="B214" s="227" t="s">
        <v>293</v>
      </c>
      <c r="C214" s="227" t="s">
        <v>431</v>
      </c>
      <c r="D214" s="214" t="s">
        <v>726</v>
      </c>
      <c r="E214" s="214" t="s">
        <v>151</v>
      </c>
      <c r="F214" s="212" t="s">
        <v>151</v>
      </c>
      <c r="G214" s="212"/>
      <c r="H214" s="212"/>
      <c r="I214" s="212"/>
      <c r="J214" s="212"/>
      <c r="K214" s="214" t="s">
        <v>222</v>
      </c>
      <c r="L214" s="212"/>
      <c r="M214" s="214" t="s">
        <v>296</v>
      </c>
      <c r="N214" s="214" t="s">
        <v>307</v>
      </c>
      <c r="O214" s="214" t="s">
        <v>298</v>
      </c>
      <c r="P214" s="214" t="s">
        <v>318</v>
      </c>
      <c r="Q214" s="214">
        <v>1</v>
      </c>
      <c r="R214" s="214" t="s">
        <v>728</v>
      </c>
      <c r="S214" s="214" t="s">
        <v>310</v>
      </c>
      <c r="T214" s="214" t="s">
        <v>311</v>
      </c>
      <c r="U214" s="214" t="s">
        <v>312</v>
      </c>
      <c r="V214" s="214" t="s">
        <v>582</v>
      </c>
      <c r="W214" s="214">
        <v>0</v>
      </c>
      <c r="X214" s="214">
        <v>520</v>
      </c>
      <c r="Y214" s="217">
        <f t="shared" si="23"/>
        <v>520</v>
      </c>
      <c r="Z214" s="214" t="s">
        <v>302</v>
      </c>
      <c r="AA214" s="214">
        <v>0</v>
      </c>
      <c r="AB214" s="214">
        <v>0</v>
      </c>
      <c r="AC214" s="214"/>
      <c r="AD214" s="214"/>
      <c r="AE214" s="214"/>
      <c r="AF214" s="219">
        <f t="shared" si="24"/>
        <v>0</v>
      </c>
      <c r="AG214" s="214"/>
      <c r="AH214" s="214"/>
      <c r="AI214" s="188">
        <f t="shared" si="25"/>
        <v>0</v>
      </c>
      <c r="AJ214" s="216">
        <f t="shared" si="26"/>
        <v>0</v>
      </c>
      <c r="AK214" s="216">
        <f t="shared" si="27"/>
        <v>0</v>
      </c>
      <c r="AL214" s="188">
        <f t="shared" si="28"/>
        <v>0</v>
      </c>
      <c r="AM214" s="214"/>
      <c r="AN214" s="214"/>
      <c r="AO214" s="214"/>
      <c r="AP214" s="214" t="s">
        <v>357</v>
      </c>
      <c r="AQ214" s="226" t="s">
        <v>358</v>
      </c>
    </row>
    <row r="215" spans="1:43" ht="30.75" customHeight="1" x14ac:dyDescent="0.15">
      <c r="A215" s="227" t="s">
        <v>292</v>
      </c>
      <c r="B215" s="227" t="s">
        <v>293</v>
      </c>
      <c r="C215" s="227" t="s">
        <v>729</v>
      </c>
      <c r="D215" s="214" t="s">
        <v>726</v>
      </c>
      <c r="E215" s="214" t="s">
        <v>151</v>
      </c>
      <c r="F215" s="212" t="s">
        <v>151</v>
      </c>
      <c r="G215" s="212"/>
      <c r="H215" s="212"/>
      <c r="I215" s="212"/>
      <c r="J215" s="212"/>
      <c r="K215" s="212"/>
      <c r="L215" s="212" t="s">
        <v>226</v>
      </c>
      <c r="M215" s="214" t="s">
        <v>296</v>
      </c>
      <c r="N215" s="214" t="s">
        <v>307</v>
      </c>
      <c r="O215" s="214" t="s">
        <v>298</v>
      </c>
      <c r="P215" s="214" t="s">
        <v>318</v>
      </c>
      <c r="Q215" s="214">
        <v>1</v>
      </c>
      <c r="R215" s="214" t="s">
        <v>730</v>
      </c>
      <c r="S215" s="214" t="s">
        <v>310</v>
      </c>
      <c r="T215" s="214" t="s">
        <v>731</v>
      </c>
      <c r="U215" s="214" t="s">
        <v>731</v>
      </c>
      <c r="V215" s="214" t="s">
        <v>732</v>
      </c>
      <c r="W215" s="214">
        <v>0</v>
      </c>
      <c r="X215" s="214">
        <v>1100</v>
      </c>
      <c r="Y215" s="217">
        <f t="shared" si="23"/>
        <v>1100</v>
      </c>
      <c r="Z215" s="214" t="s">
        <v>302</v>
      </c>
      <c r="AA215" s="214">
        <v>0</v>
      </c>
      <c r="AB215" s="214">
        <v>0</v>
      </c>
      <c r="AC215" s="214"/>
      <c r="AD215" s="214"/>
      <c r="AE215" s="214"/>
      <c r="AF215" s="219">
        <f t="shared" si="24"/>
        <v>0</v>
      </c>
      <c r="AG215" s="214"/>
      <c r="AH215" s="214"/>
      <c r="AI215" s="188">
        <f t="shared" si="25"/>
        <v>0</v>
      </c>
      <c r="AJ215" s="216">
        <f t="shared" si="26"/>
        <v>0</v>
      </c>
      <c r="AK215" s="216">
        <f t="shared" si="27"/>
        <v>0</v>
      </c>
      <c r="AL215" s="188">
        <f t="shared" si="28"/>
        <v>0</v>
      </c>
      <c r="AM215" s="214"/>
      <c r="AN215" s="214"/>
      <c r="AO215" s="214"/>
      <c r="AP215" s="214" t="s">
        <v>357</v>
      </c>
      <c r="AQ215" s="226" t="s">
        <v>358</v>
      </c>
    </row>
    <row r="216" spans="1:43" ht="30.75" customHeight="1" x14ac:dyDescent="0.15">
      <c r="A216" s="227" t="s">
        <v>292</v>
      </c>
      <c r="B216" s="227" t="s">
        <v>293</v>
      </c>
      <c r="C216" s="227" t="s">
        <v>651</v>
      </c>
      <c r="D216" s="214" t="s">
        <v>726</v>
      </c>
      <c r="E216" s="214" t="s">
        <v>160</v>
      </c>
      <c r="F216" s="214"/>
      <c r="G216" s="214" t="s">
        <v>160</v>
      </c>
      <c r="H216" s="214"/>
      <c r="I216" s="214"/>
      <c r="J216" s="214"/>
      <c r="K216" s="214"/>
      <c r="L216" s="212" t="s">
        <v>226</v>
      </c>
      <c r="M216" s="214" t="s">
        <v>317</v>
      </c>
      <c r="N216" s="214" t="s">
        <v>307</v>
      </c>
      <c r="O216" s="214" t="s">
        <v>298</v>
      </c>
      <c r="P216" s="214" t="s">
        <v>318</v>
      </c>
      <c r="Q216" s="214">
        <v>1</v>
      </c>
      <c r="R216" s="214" t="s">
        <v>557</v>
      </c>
      <c r="S216" s="214" t="s">
        <v>310</v>
      </c>
      <c r="T216" s="214" t="s">
        <v>364</v>
      </c>
      <c r="U216" s="214" t="s">
        <v>558</v>
      </c>
      <c r="V216" s="214" t="s">
        <v>558</v>
      </c>
      <c r="W216" s="214">
        <v>742</v>
      </c>
      <c r="X216" s="214">
        <v>30</v>
      </c>
      <c r="Y216" s="217">
        <f t="shared" si="23"/>
        <v>772</v>
      </c>
      <c r="Z216" s="214" t="s">
        <v>302</v>
      </c>
      <c r="AA216" s="214">
        <v>0</v>
      </c>
      <c r="AB216" s="214">
        <v>0</v>
      </c>
      <c r="AC216" s="214"/>
      <c r="AD216" s="214"/>
      <c r="AE216" s="214"/>
      <c r="AF216" s="219">
        <f t="shared" si="24"/>
        <v>0</v>
      </c>
      <c r="AG216" s="214"/>
      <c r="AH216" s="214"/>
      <c r="AI216" s="188">
        <f t="shared" si="25"/>
        <v>0</v>
      </c>
      <c r="AJ216" s="216">
        <f t="shared" si="26"/>
        <v>0</v>
      </c>
      <c r="AK216" s="216">
        <f t="shared" si="27"/>
        <v>0</v>
      </c>
      <c r="AL216" s="188">
        <f t="shared" si="28"/>
        <v>0</v>
      </c>
      <c r="AM216" s="214"/>
      <c r="AN216" s="214"/>
      <c r="AO216" s="214"/>
      <c r="AP216" s="214" t="s">
        <v>321</v>
      </c>
      <c r="AQ216" s="226" t="s">
        <v>322</v>
      </c>
    </row>
    <row r="217" spans="1:43" ht="30.75" customHeight="1" x14ac:dyDescent="0.15">
      <c r="A217" s="227" t="s">
        <v>292</v>
      </c>
      <c r="B217" s="227" t="s">
        <v>293</v>
      </c>
      <c r="C217" s="227" t="s">
        <v>509</v>
      </c>
      <c r="D217" s="214" t="s">
        <v>733</v>
      </c>
      <c r="E217" s="214" t="s">
        <v>160</v>
      </c>
      <c r="F217" s="214"/>
      <c r="G217" s="214" t="s">
        <v>160</v>
      </c>
      <c r="H217" s="214"/>
      <c r="I217" s="214"/>
      <c r="J217" s="214"/>
      <c r="K217" s="214" t="s">
        <v>222</v>
      </c>
      <c r="L217" s="214"/>
      <c r="M217" s="214" t="s">
        <v>317</v>
      </c>
      <c r="N217" s="214" t="s">
        <v>307</v>
      </c>
      <c r="O217" s="214" t="s">
        <v>298</v>
      </c>
      <c r="P217" s="214" t="s">
        <v>330</v>
      </c>
      <c r="Q217" s="214">
        <v>3</v>
      </c>
      <c r="R217" s="214" t="s">
        <v>327</v>
      </c>
      <c r="S217" s="214" t="s">
        <v>310</v>
      </c>
      <c r="T217" s="214" t="s">
        <v>311</v>
      </c>
      <c r="U217" s="214" t="s">
        <v>312</v>
      </c>
      <c r="V217" s="214" t="s">
        <v>312</v>
      </c>
      <c r="W217" s="214">
        <v>201</v>
      </c>
      <c r="X217" s="214">
        <v>40</v>
      </c>
      <c r="Y217" s="217">
        <f t="shared" si="23"/>
        <v>241</v>
      </c>
      <c r="Z217" s="214" t="s">
        <v>302</v>
      </c>
      <c r="AA217" s="214">
        <v>0</v>
      </c>
      <c r="AB217" s="214">
        <v>0</v>
      </c>
      <c r="AC217" s="214"/>
      <c r="AD217" s="214"/>
      <c r="AE217" s="214"/>
      <c r="AF217" s="219">
        <f t="shared" si="24"/>
        <v>0</v>
      </c>
      <c r="AG217" s="214"/>
      <c r="AH217" s="214"/>
      <c r="AI217" s="188">
        <f t="shared" si="25"/>
        <v>0</v>
      </c>
      <c r="AJ217" s="216">
        <f t="shared" si="26"/>
        <v>0</v>
      </c>
      <c r="AK217" s="216">
        <f t="shared" si="27"/>
        <v>0</v>
      </c>
      <c r="AL217" s="188">
        <f t="shared" si="28"/>
        <v>0</v>
      </c>
      <c r="AM217" s="214"/>
      <c r="AN217" s="214"/>
      <c r="AO217" s="214"/>
      <c r="AP217" s="214" t="s">
        <v>321</v>
      </c>
      <c r="AQ217" s="226" t="s">
        <v>322</v>
      </c>
    </row>
    <row r="218" spans="1:43" ht="30.75" customHeight="1" x14ac:dyDescent="0.15">
      <c r="A218" s="227" t="s">
        <v>292</v>
      </c>
      <c r="B218" s="227" t="s">
        <v>293</v>
      </c>
      <c r="C218" s="227" t="s">
        <v>734</v>
      </c>
      <c r="D218" s="214" t="s">
        <v>735</v>
      </c>
      <c r="E218" s="214" t="s">
        <v>151</v>
      </c>
      <c r="F218" s="212" t="s">
        <v>151</v>
      </c>
      <c r="G218" s="212"/>
      <c r="H218" s="212"/>
      <c r="I218" s="212"/>
      <c r="J218" s="212"/>
      <c r="K218" s="214" t="s">
        <v>222</v>
      </c>
      <c r="L218" s="212"/>
      <c r="M218" s="214" t="s">
        <v>296</v>
      </c>
      <c r="N218" s="214" t="s">
        <v>307</v>
      </c>
      <c r="O218" s="214" t="s">
        <v>530</v>
      </c>
      <c r="P218" s="214" t="s">
        <v>326</v>
      </c>
      <c r="Q218" s="214">
        <v>1</v>
      </c>
      <c r="R218" s="214" t="s">
        <v>736</v>
      </c>
      <c r="S218" s="214" t="s">
        <v>310</v>
      </c>
      <c r="T218" s="214" t="s">
        <v>311</v>
      </c>
      <c r="U218" s="214" t="s">
        <v>312</v>
      </c>
      <c r="V218" s="214" t="s">
        <v>426</v>
      </c>
      <c r="W218" s="214"/>
      <c r="X218" s="214"/>
      <c r="Y218" s="217">
        <f t="shared" si="23"/>
        <v>0</v>
      </c>
      <c r="Z218" s="214" t="s">
        <v>333</v>
      </c>
      <c r="AA218" s="214">
        <v>1</v>
      </c>
      <c r="AB218" s="222"/>
      <c r="AC218" s="214"/>
      <c r="AD218" s="214"/>
      <c r="AE218" s="214"/>
      <c r="AF218" s="219">
        <f t="shared" si="24"/>
        <v>0</v>
      </c>
      <c r="AG218" s="214"/>
      <c r="AH218" s="214"/>
      <c r="AI218" s="188">
        <f t="shared" si="25"/>
        <v>0</v>
      </c>
      <c r="AJ218" s="216">
        <f t="shared" si="26"/>
        <v>0</v>
      </c>
      <c r="AK218" s="216">
        <f t="shared" si="27"/>
        <v>0</v>
      </c>
      <c r="AL218" s="188">
        <f t="shared" si="28"/>
        <v>0</v>
      </c>
      <c r="AM218" s="214"/>
      <c r="AN218" s="214"/>
      <c r="AO218" s="214"/>
      <c r="AP218" s="214" t="s">
        <v>357</v>
      </c>
      <c r="AQ218" s="226" t="s">
        <v>358</v>
      </c>
    </row>
    <row r="219" spans="1:43" ht="30.75" customHeight="1" x14ac:dyDescent="0.15">
      <c r="A219" s="227" t="s">
        <v>292</v>
      </c>
      <c r="B219" s="227" t="s">
        <v>293</v>
      </c>
      <c r="C219" s="227" t="s">
        <v>448</v>
      </c>
      <c r="D219" s="214" t="s">
        <v>737</v>
      </c>
      <c r="E219" s="214" t="s">
        <v>160</v>
      </c>
      <c r="F219" s="214"/>
      <c r="G219" s="214" t="s">
        <v>160</v>
      </c>
      <c r="H219" s="214"/>
      <c r="I219" s="214"/>
      <c r="J219" s="214"/>
      <c r="K219" s="214" t="s">
        <v>222</v>
      </c>
      <c r="L219" s="214"/>
      <c r="M219" s="214" t="s">
        <v>317</v>
      </c>
      <c r="N219" s="214" t="s">
        <v>307</v>
      </c>
      <c r="O219" s="214" t="s">
        <v>298</v>
      </c>
      <c r="P219" s="214" t="s">
        <v>429</v>
      </c>
      <c r="Q219" s="214">
        <v>1</v>
      </c>
      <c r="R219" s="214" t="s">
        <v>327</v>
      </c>
      <c r="S219" s="214" t="s">
        <v>310</v>
      </c>
      <c r="T219" s="214" t="s">
        <v>311</v>
      </c>
      <c r="U219" s="214" t="s">
        <v>312</v>
      </c>
      <c r="V219" s="214" t="s">
        <v>312</v>
      </c>
      <c r="W219" s="214">
        <v>53</v>
      </c>
      <c r="X219" s="214">
        <v>22</v>
      </c>
      <c r="Y219" s="217">
        <f t="shared" si="23"/>
        <v>75</v>
      </c>
      <c r="Z219" s="214" t="s">
        <v>302</v>
      </c>
      <c r="AA219" s="214">
        <v>0</v>
      </c>
      <c r="AB219" s="214">
        <v>0</v>
      </c>
      <c r="AC219" s="214"/>
      <c r="AD219" s="214"/>
      <c r="AE219" s="214"/>
      <c r="AF219" s="219">
        <f t="shared" si="24"/>
        <v>0</v>
      </c>
      <c r="AG219" s="214"/>
      <c r="AH219" s="214"/>
      <c r="AI219" s="188">
        <f t="shared" si="25"/>
        <v>0</v>
      </c>
      <c r="AJ219" s="216">
        <f t="shared" si="26"/>
        <v>0</v>
      </c>
      <c r="AK219" s="216">
        <f t="shared" si="27"/>
        <v>0</v>
      </c>
      <c r="AL219" s="188">
        <f t="shared" si="28"/>
        <v>0</v>
      </c>
      <c r="AM219" s="214"/>
      <c r="AN219" s="214"/>
      <c r="AO219" s="214"/>
      <c r="AP219" s="214" t="s">
        <v>321</v>
      </c>
      <c r="AQ219" s="226" t="s">
        <v>322</v>
      </c>
    </row>
    <row r="220" spans="1:43" ht="30.75" customHeight="1" x14ac:dyDescent="0.15">
      <c r="A220" s="227" t="s">
        <v>292</v>
      </c>
      <c r="B220" s="227" t="s">
        <v>293</v>
      </c>
      <c r="C220" s="227" t="s">
        <v>580</v>
      </c>
      <c r="D220" s="214" t="s">
        <v>738</v>
      </c>
      <c r="E220" s="214" t="s">
        <v>151</v>
      </c>
      <c r="F220" s="212" t="s">
        <v>151</v>
      </c>
      <c r="G220" s="212"/>
      <c r="H220" s="212"/>
      <c r="I220" s="212"/>
      <c r="J220" s="212"/>
      <c r="K220" s="214" t="s">
        <v>222</v>
      </c>
      <c r="L220" s="212"/>
      <c r="M220" s="214" t="s">
        <v>296</v>
      </c>
      <c r="N220" s="214" t="s">
        <v>307</v>
      </c>
      <c r="O220" s="214" t="s">
        <v>298</v>
      </c>
      <c r="P220" s="214" t="s">
        <v>318</v>
      </c>
      <c r="Q220" s="214">
        <v>1</v>
      </c>
      <c r="R220" s="214" t="s">
        <v>727</v>
      </c>
      <c r="S220" s="214" t="s">
        <v>310</v>
      </c>
      <c r="T220" s="214" t="s">
        <v>311</v>
      </c>
      <c r="U220" s="214" t="s">
        <v>312</v>
      </c>
      <c r="V220" s="214" t="s">
        <v>579</v>
      </c>
      <c r="W220" s="214">
        <v>0</v>
      </c>
      <c r="X220" s="214">
        <v>250</v>
      </c>
      <c r="Y220" s="217">
        <f t="shared" si="23"/>
        <v>250</v>
      </c>
      <c r="Z220" s="214" t="s">
        <v>333</v>
      </c>
      <c r="AA220" s="214">
        <v>1</v>
      </c>
      <c r="AB220" s="214">
        <v>71</v>
      </c>
      <c r="AC220" s="214"/>
      <c r="AD220" s="214"/>
      <c r="AE220" s="214"/>
      <c r="AF220" s="219">
        <f t="shared" si="24"/>
        <v>0</v>
      </c>
      <c r="AG220" s="214"/>
      <c r="AH220" s="214"/>
      <c r="AI220" s="188">
        <f t="shared" si="25"/>
        <v>0</v>
      </c>
      <c r="AJ220" s="216">
        <f t="shared" si="26"/>
        <v>0</v>
      </c>
      <c r="AK220" s="216">
        <f t="shared" si="27"/>
        <v>0</v>
      </c>
      <c r="AL220" s="188">
        <f t="shared" si="28"/>
        <v>0</v>
      </c>
      <c r="AM220" s="214"/>
      <c r="AN220" s="214"/>
      <c r="AO220" s="214"/>
      <c r="AP220" s="214" t="s">
        <v>357</v>
      </c>
      <c r="AQ220" s="226" t="s">
        <v>358</v>
      </c>
    </row>
    <row r="221" spans="1:43" ht="30.75" customHeight="1" x14ac:dyDescent="0.15">
      <c r="A221" s="227" t="s">
        <v>292</v>
      </c>
      <c r="B221" s="227" t="s">
        <v>293</v>
      </c>
      <c r="C221" s="227" t="s">
        <v>342</v>
      </c>
      <c r="D221" s="214" t="s">
        <v>738</v>
      </c>
      <c r="E221" s="214" t="s">
        <v>160</v>
      </c>
      <c r="F221" s="214"/>
      <c r="G221" s="214" t="s">
        <v>160</v>
      </c>
      <c r="H221" s="214"/>
      <c r="I221" s="214"/>
      <c r="J221" s="214"/>
      <c r="K221" s="214" t="s">
        <v>222</v>
      </c>
      <c r="L221" s="214"/>
      <c r="M221" s="214" t="s">
        <v>317</v>
      </c>
      <c r="N221" s="214" t="s">
        <v>307</v>
      </c>
      <c r="O221" s="214" t="s">
        <v>298</v>
      </c>
      <c r="P221" s="214" t="s">
        <v>318</v>
      </c>
      <c r="Q221" s="214">
        <v>3</v>
      </c>
      <c r="R221" s="214" t="s">
        <v>327</v>
      </c>
      <c r="S221" s="214" t="s">
        <v>310</v>
      </c>
      <c r="T221" s="214" t="s">
        <v>311</v>
      </c>
      <c r="U221" s="214" t="s">
        <v>312</v>
      </c>
      <c r="V221" s="214" t="s">
        <v>312</v>
      </c>
      <c r="W221" s="214">
        <v>348</v>
      </c>
      <c r="X221" s="214">
        <v>50</v>
      </c>
      <c r="Y221" s="217">
        <f t="shared" si="23"/>
        <v>398</v>
      </c>
      <c r="Z221" s="214" t="s">
        <v>333</v>
      </c>
      <c r="AA221" s="214">
        <v>1</v>
      </c>
      <c r="AB221" s="214">
        <v>50</v>
      </c>
      <c r="AC221" s="214"/>
      <c r="AD221" s="214"/>
      <c r="AE221" s="214"/>
      <c r="AF221" s="219">
        <f t="shared" si="24"/>
        <v>0</v>
      </c>
      <c r="AG221" s="214"/>
      <c r="AH221" s="214"/>
      <c r="AI221" s="188">
        <f t="shared" si="25"/>
        <v>0</v>
      </c>
      <c r="AJ221" s="216">
        <f t="shared" si="26"/>
        <v>0</v>
      </c>
      <c r="AK221" s="216">
        <f t="shared" si="27"/>
        <v>0</v>
      </c>
      <c r="AL221" s="188">
        <f t="shared" si="28"/>
        <v>0</v>
      </c>
      <c r="AM221" s="214"/>
      <c r="AN221" s="214"/>
      <c r="AO221" s="214"/>
      <c r="AP221" s="214" t="s">
        <v>321</v>
      </c>
      <c r="AQ221" s="226" t="s">
        <v>322</v>
      </c>
    </row>
    <row r="222" spans="1:43" ht="30.75" customHeight="1" x14ac:dyDescent="0.15">
      <c r="A222" s="227" t="s">
        <v>292</v>
      </c>
      <c r="B222" s="227" t="s">
        <v>293</v>
      </c>
      <c r="C222" s="227" t="s">
        <v>472</v>
      </c>
      <c r="D222" s="214" t="s">
        <v>739</v>
      </c>
      <c r="E222" s="214" t="s">
        <v>160</v>
      </c>
      <c r="F222" s="214"/>
      <c r="G222" s="214" t="s">
        <v>160</v>
      </c>
      <c r="H222" s="214"/>
      <c r="I222" s="214"/>
      <c r="J222" s="214"/>
      <c r="K222" s="214"/>
      <c r="L222" s="214"/>
      <c r="M222" s="214" t="s">
        <v>317</v>
      </c>
      <c r="N222" s="214" t="s">
        <v>307</v>
      </c>
      <c r="O222" s="214" t="s">
        <v>298</v>
      </c>
      <c r="P222" s="214" t="s">
        <v>318</v>
      </c>
      <c r="Q222" s="214">
        <v>3</v>
      </c>
      <c r="R222" s="214" t="s">
        <v>631</v>
      </c>
      <c r="S222" s="214" t="s">
        <v>310</v>
      </c>
      <c r="T222" s="214" t="s">
        <v>311</v>
      </c>
      <c r="U222" s="214" t="s">
        <v>312</v>
      </c>
      <c r="V222" s="214" t="s">
        <v>441</v>
      </c>
      <c r="W222" s="214">
        <v>181</v>
      </c>
      <c r="X222" s="214">
        <v>177</v>
      </c>
      <c r="Y222" s="217">
        <f t="shared" si="23"/>
        <v>358</v>
      </c>
      <c r="Z222" s="214" t="s">
        <v>333</v>
      </c>
      <c r="AA222" s="214">
        <v>1</v>
      </c>
      <c r="AB222" s="214">
        <v>26</v>
      </c>
      <c r="AC222" s="214"/>
      <c r="AD222" s="214"/>
      <c r="AE222" s="214"/>
      <c r="AF222" s="219">
        <f t="shared" si="24"/>
        <v>0</v>
      </c>
      <c r="AG222" s="214"/>
      <c r="AH222" s="214"/>
      <c r="AI222" s="188">
        <f t="shared" si="25"/>
        <v>0</v>
      </c>
      <c r="AJ222" s="216">
        <f t="shared" si="26"/>
        <v>0</v>
      </c>
      <c r="AK222" s="216">
        <f t="shared" si="27"/>
        <v>0</v>
      </c>
      <c r="AL222" s="188">
        <f t="shared" si="28"/>
        <v>0</v>
      </c>
      <c r="AM222" s="214"/>
      <c r="AN222" s="214"/>
      <c r="AO222" s="214"/>
      <c r="AP222" s="214" t="s">
        <v>321</v>
      </c>
      <c r="AQ222" s="226" t="s">
        <v>322</v>
      </c>
    </row>
    <row r="223" spans="1:43" ht="30.75" customHeight="1" x14ac:dyDescent="0.15">
      <c r="A223" s="227" t="s">
        <v>292</v>
      </c>
      <c r="B223" s="227" t="s">
        <v>293</v>
      </c>
      <c r="C223" s="227" t="s">
        <v>740</v>
      </c>
      <c r="D223" s="214" t="s">
        <v>741</v>
      </c>
      <c r="E223" s="214" t="s">
        <v>160</v>
      </c>
      <c r="F223" s="214"/>
      <c r="G223" s="214" t="s">
        <v>160</v>
      </c>
      <c r="H223" s="214"/>
      <c r="I223" s="214"/>
      <c r="J223" s="214"/>
      <c r="K223" s="214" t="s">
        <v>222</v>
      </c>
      <c r="L223" s="214"/>
      <c r="M223" s="214" t="s">
        <v>317</v>
      </c>
      <c r="N223" s="214" t="s">
        <v>307</v>
      </c>
      <c r="O223" s="214" t="s">
        <v>298</v>
      </c>
      <c r="P223" s="214" t="s">
        <v>318</v>
      </c>
      <c r="Q223" s="214">
        <v>8</v>
      </c>
      <c r="R223" s="214" t="s">
        <v>404</v>
      </c>
      <c r="S223" s="214" t="s">
        <v>310</v>
      </c>
      <c r="T223" s="214" t="s">
        <v>311</v>
      </c>
      <c r="U223" s="214" t="s">
        <v>312</v>
      </c>
      <c r="V223" s="214" t="s">
        <v>312</v>
      </c>
      <c r="W223" s="214"/>
      <c r="X223" s="214"/>
      <c r="Y223" s="217">
        <f t="shared" si="23"/>
        <v>0</v>
      </c>
      <c r="Z223" s="214" t="s">
        <v>302</v>
      </c>
      <c r="AA223" s="214">
        <v>0</v>
      </c>
      <c r="AB223" s="214">
        <v>0</v>
      </c>
      <c r="AC223" s="214"/>
      <c r="AD223" s="214"/>
      <c r="AE223" s="214"/>
      <c r="AF223" s="219">
        <f t="shared" si="24"/>
        <v>0</v>
      </c>
      <c r="AG223" s="214"/>
      <c r="AH223" s="214"/>
      <c r="AI223" s="188">
        <f t="shared" si="25"/>
        <v>0</v>
      </c>
      <c r="AJ223" s="216">
        <f t="shared" si="26"/>
        <v>0</v>
      </c>
      <c r="AK223" s="216">
        <f t="shared" si="27"/>
        <v>0</v>
      </c>
      <c r="AL223" s="188">
        <f t="shared" si="28"/>
        <v>0</v>
      </c>
      <c r="AM223" s="214"/>
      <c r="AN223" s="214"/>
      <c r="AO223" s="214"/>
      <c r="AP223" s="214" t="s">
        <v>357</v>
      </c>
      <c r="AQ223" s="226" t="s">
        <v>358</v>
      </c>
    </row>
    <row r="224" spans="1:43" ht="30.75" customHeight="1" x14ac:dyDescent="0.15">
      <c r="A224" s="227" t="s">
        <v>292</v>
      </c>
      <c r="B224" s="227" t="s">
        <v>293</v>
      </c>
      <c r="C224" s="227" t="s">
        <v>580</v>
      </c>
      <c r="D224" s="214" t="s">
        <v>742</v>
      </c>
      <c r="E224" s="214" t="s">
        <v>151</v>
      </c>
      <c r="F224" s="212" t="s">
        <v>151</v>
      </c>
      <c r="G224" s="212"/>
      <c r="H224" s="212"/>
      <c r="I224" s="212"/>
      <c r="J224" s="212"/>
      <c r="K224" s="214" t="s">
        <v>222</v>
      </c>
      <c r="L224" s="212"/>
      <c r="M224" s="214" t="s">
        <v>296</v>
      </c>
      <c r="N224" s="214" t="s">
        <v>307</v>
      </c>
      <c r="O224" s="214" t="s">
        <v>298</v>
      </c>
      <c r="P224" s="214" t="s">
        <v>299</v>
      </c>
      <c r="Q224" s="214">
        <v>1</v>
      </c>
      <c r="R224" s="214" t="s">
        <v>344</v>
      </c>
      <c r="S224" s="214" t="s">
        <v>310</v>
      </c>
      <c r="T224" s="214" t="s">
        <v>311</v>
      </c>
      <c r="U224" s="214" t="s">
        <v>312</v>
      </c>
      <c r="V224" s="214" t="s">
        <v>345</v>
      </c>
      <c r="W224" s="214"/>
      <c r="X224" s="214"/>
      <c r="Y224" s="217">
        <f t="shared" si="23"/>
        <v>0</v>
      </c>
      <c r="Z224" s="214" t="s">
        <v>302</v>
      </c>
      <c r="AA224" s="214">
        <v>0</v>
      </c>
      <c r="AB224" s="214">
        <v>0</v>
      </c>
      <c r="AC224" s="214"/>
      <c r="AD224" s="214"/>
      <c r="AE224" s="214"/>
      <c r="AF224" s="219">
        <f t="shared" si="24"/>
        <v>0</v>
      </c>
      <c r="AG224" s="214"/>
      <c r="AH224" s="214"/>
      <c r="AI224" s="188">
        <f t="shared" si="25"/>
        <v>0</v>
      </c>
      <c r="AJ224" s="216">
        <f t="shared" si="26"/>
        <v>0</v>
      </c>
      <c r="AK224" s="216">
        <f t="shared" si="27"/>
        <v>0</v>
      </c>
      <c r="AL224" s="188">
        <f t="shared" si="28"/>
        <v>0</v>
      </c>
      <c r="AM224" s="214"/>
      <c r="AN224" s="214"/>
      <c r="AO224" s="214"/>
      <c r="AP224" s="214" t="s">
        <v>357</v>
      </c>
      <c r="AQ224" s="226" t="s">
        <v>358</v>
      </c>
    </row>
    <row r="225" spans="1:43" ht="30.75" customHeight="1" x14ac:dyDescent="0.15">
      <c r="A225" s="227" t="s">
        <v>292</v>
      </c>
      <c r="B225" s="227" t="s">
        <v>293</v>
      </c>
      <c r="C225" s="227" t="s">
        <v>359</v>
      </c>
      <c r="D225" s="214" t="s">
        <v>743</v>
      </c>
      <c r="E225" s="214" t="s">
        <v>160</v>
      </c>
      <c r="F225" s="214"/>
      <c r="G225" s="214" t="s">
        <v>160</v>
      </c>
      <c r="H225" s="214"/>
      <c r="I225" s="214"/>
      <c r="J225" s="214"/>
      <c r="K225" s="214" t="s">
        <v>222</v>
      </c>
      <c r="L225" s="214"/>
      <c r="M225" s="214" t="s">
        <v>317</v>
      </c>
      <c r="N225" s="214" t="s">
        <v>307</v>
      </c>
      <c r="O225" s="214" t="s">
        <v>298</v>
      </c>
      <c r="P225" s="214" t="s">
        <v>318</v>
      </c>
      <c r="Q225" s="214">
        <v>2</v>
      </c>
      <c r="R225" s="214" t="s">
        <v>331</v>
      </c>
      <c r="S225" s="214" t="s">
        <v>310</v>
      </c>
      <c r="T225" s="214" t="s">
        <v>311</v>
      </c>
      <c r="U225" s="214" t="s">
        <v>312</v>
      </c>
      <c r="V225" s="214" t="s">
        <v>332</v>
      </c>
      <c r="W225" s="214">
        <v>539</v>
      </c>
      <c r="X225" s="214">
        <v>169</v>
      </c>
      <c r="Y225" s="217">
        <f t="shared" si="23"/>
        <v>708</v>
      </c>
      <c r="Z225" s="214" t="s">
        <v>302</v>
      </c>
      <c r="AA225" s="214">
        <v>0</v>
      </c>
      <c r="AB225" s="214">
        <v>0</v>
      </c>
      <c r="AC225" s="214"/>
      <c r="AD225" s="214"/>
      <c r="AE225" s="214"/>
      <c r="AF225" s="219">
        <f t="shared" si="24"/>
        <v>0</v>
      </c>
      <c r="AG225" s="214"/>
      <c r="AH225" s="214"/>
      <c r="AI225" s="188">
        <f t="shared" si="25"/>
        <v>0</v>
      </c>
      <c r="AJ225" s="216">
        <f t="shared" si="26"/>
        <v>0</v>
      </c>
      <c r="AK225" s="216">
        <f t="shared" si="27"/>
        <v>0</v>
      </c>
      <c r="AL225" s="188">
        <f t="shared" si="28"/>
        <v>0</v>
      </c>
      <c r="AM225" s="214"/>
      <c r="AN225" s="214"/>
      <c r="AO225" s="214"/>
      <c r="AP225" s="214" t="s">
        <v>321</v>
      </c>
      <c r="AQ225" s="226" t="s">
        <v>322</v>
      </c>
    </row>
    <row r="226" spans="1:43" ht="30.75" customHeight="1" x14ac:dyDescent="0.15">
      <c r="A226" s="227" t="s">
        <v>292</v>
      </c>
      <c r="B226" s="227" t="s">
        <v>293</v>
      </c>
      <c r="C226" s="227" t="s">
        <v>472</v>
      </c>
      <c r="D226" s="214" t="s">
        <v>744</v>
      </c>
      <c r="E226" s="214" t="s">
        <v>160</v>
      </c>
      <c r="F226" s="214"/>
      <c r="G226" s="214" t="s">
        <v>160</v>
      </c>
      <c r="H226" s="214"/>
      <c r="I226" s="214"/>
      <c r="J226" s="214"/>
      <c r="K226" s="214" t="s">
        <v>222</v>
      </c>
      <c r="L226" s="214"/>
      <c r="M226" s="214" t="s">
        <v>317</v>
      </c>
      <c r="N226" s="214" t="s">
        <v>307</v>
      </c>
      <c r="O226" s="214" t="s">
        <v>298</v>
      </c>
      <c r="P226" s="214" t="s">
        <v>330</v>
      </c>
      <c r="Q226" s="214">
        <v>3</v>
      </c>
      <c r="R226" s="214" t="s">
        <v>745</v>
      </c>
      <c r="S226" s="214" t="s">
        <v>310</v>
      </c>
      <c r="T226" s="214" t="s">
        <v>311</v>
      </c>
      <c r="U226" s="214" t="s">
        <v>312</v>
      </c>
      <c r="V226" s="214" t="s">
        <v>312</v>
      </c>
      <c r="W226" s="214">
        <v>139</v>
      </c>
      <c r="X226" s="214">
        <v>100</v>
      </c>
      <c r="Y226" s="217">
        <f t="shared" si="23"/>
        <v>239</v>
      </c>
      <c r="Z226" s="214" t="s">
        <v>302</v>
      </c>
      <c r="AA226" s="214">
        <v>0</v>
      </c>
      <c r="AB226" s="214">
        <v>0</v>
      </c>
      <c r="AC226" s="214"/>
      <c r="AD226" s="214"/>
      <c r="AE226" s="214"/>
      <c r="AF226" s="219">
        <f t="shared" si="24"/>
        <v>0</v>
      </c>
      <c r="AG226" s="214"/>
      <c r="AH226" s="214"/>
      <c r="AI226" s="188">
        <f t="shared" si="25"/>
        <v>0</v>
      </c>
      <c r="AJ226" s="216">
        <f t="shared" si="26"/>
        <v>0</v>
      </c>
      <c r="AK226" s="216">
        <f t="shared" si="27"/>
        <v>0</v>
      </c>
      <c r="AL226" s="188">
        <f t="shared" si="28"/>
        <v>0</v>
      </c>
      <c r="AM226" s="214"/>
      <c r="AN226" s="214"/>
      <c r="AO226" s="214"/>
      <c r="AP226" s="214" t="s">
        <v>321</v>
      </c>
      <c r="AQ226" s="226" t="s">
        <v>322</v>
      </c>
    </row>
    <row r="227" spans="1:43" ht="30.75" customHeight="1" x14ac:dyDescent="0.15">
      <c r="A227" s="227" t="s">
        <v>292</v>
      </c>
      <c r="B227" s="227" t="s">
        <v>293</v>
      </c>
      <c r="C227" s="227" t="s">
        <v>408</v>
      </c>
      <c r="D227" s="214" t="s">
        <v>746</v>
      </c>
      <c r="E227" s="214" t="s">
        <v>160</v>
      </c>
      <c r="F227" s="214"/>
      <c r="G227" s="214" t="s">
        <v>160</v>
      </c>
      <c r="H227" s="214"/>
      <c r="I227" s="214"/>
      <c r="J227" s="214"/>
      <c r="K227" s="214" t="s">
        <v>222</v>
      </c>
      <c r="L227" s="214"/>
      <c r="M227" s="214" t="s">
        <v>317</v>
      </c>
      <c r="N227" s="214" t="s">
        <v>307</v>
      </c>
      <c r="O227" s="214" t="s">
        <v>298</v>
      </c>
      <c r="P227" s="214" t="s">
        <v>318</v>
      </c>
      <c r="Q227" s="214">
        <v>3</v>
      </c>
      <c r="R227" s="214" t="s">
        <v>331</v>
      </c>
      <c r="S227" s="214" t="s">
        <v>310</v>
      </c>
      <c r="T227" s="214" t="s">
        <v>311</v>
      </c>
      <c r="U227" s="214" t="s">
        <v>312</v>
      </c>
      <c r="V227" s="214" t="s">
        <v>332</v>
      </c>
      <c r="W227" s="214">
        <v>640</v>
      </c>
      <c r="X227" s="214">
        <v>151</v>
      </c>
      <c r="Y227" s="217">
        <f t="shared" si="23"/>
        <v>791</v>
      </c>
      <c r="Z227" s="214" t="s">
        <v>333</v>
      </c>
      <c r="AA227" s="214">
        <v>1</v>
      </c>
      <c r="AB227" s="214">
        <v>200</v>
      </c>
      <c r="AC227" s="214"/>
      <c r="AD227" s="214"/>
      <c r="AE227" s="214"/>
      <c r="AF227" s="219">
        <v>0</v>
      </c>
      <c r="AG227" s="214"/>
      <c r="AH227" s="214"/>
      <c r="AI227" s="188">
        <f>AG227+AH227</f>
        <v>0</v>
      </c>
      <c r="AJ227" s="216">
        <f t="shared" si="26"/>
        <v>0</v>
      </c>
      <c r="AK227" s="216">
        <f t="shared" si="27"/>
        <v>0</v>
      </c>
      <c r="AL227" s="188">
        <f t="shared" si="28"/>
        <v>0</v>
      </c>
      <c r="AM227" s="214"/>
      <c r="AN227" s="214"/>
      <c r="AO227" s="214"/>
      <c r="AP227" s="214" t="s">
        <v>321</v>
      </c>
      <c r="AQ227" s="226" t="s">
        <v>322</v>
      </c>
    </row>
    <row r="228" spans="1:43" ht="30.75" customHeight="1" x14ac:dyDescent="0.15">
      <c r="A228" s="227" t="s">
        <v>292</v>
      </c>
      <c r="B228" s="227" t="s">
        <v>293</v>
      </c>
      <c r="C228" s="227" t="s">
        <v>346</v>
      </c>
      <c r="D228" s="214" t="s">
        <v>747</v>
      </c>
      <c r="E228" s="214" t="s">
        <v>151</v>
      </c>
      <c r="F228" s="212" t="s">
        <v>151</v>
      </c>
      <c r="G228" s="212"/>
      <c r="H228" s="212"/>
      <c r="I228" s="212"/>
      <c r="J228" s="212"/>
      <c r="K228" s="212"/>
      <c r="L228" s="212"/>
      <c r="M228" s="214" t="s">
        <v>296</v>
      </c>
      <c r="N228" s="214" t="s">
        <v>297</v>
      </c>
      <c r="O228" s="214" t="s">
        <v>298</v>
      </c>
      <c r="P228" s="214" t="s">
        <v>299</v>
      </c>
      <c r="Q228" s="214">
        <v>29</v>
      </c>
      <c r="R228" s="214"/>
      <c r="S228" s="214"/>
      <c r="T228" s="214"/>
      <c r="U228" s="214"/>
      <c r="V228" s="214"/>
      <c r="W228" s="214"/>
      <c r="X228" s="214"/>
      <c r="Y228" s="217">
        <f t="shared" si="23"/>
        <v>0</v>
      </c>
      <c r="Z228" s="214"/>
      <c r="AA228" s="214">
        <v>0</v>
      </c>
      <c r="AB228" s="214">
        <v>0</v>
      </c>
      <c r="AC228" s="214" t="s">
        <v>301</v>
      </c>
      <c r="AD228" s="214">
        <v>0</v>
      </c>
      <c r="AE228" s="214">
        <v>0</v>
      </c>
      <c r="AF228" s="219">
        <v>0</v>
      </c>
      <c r="AG228" s="214">
        <v>0</v>
      </c>
      <c r="AH228" s="214">
        <v>0</v>
      </c>
      <c r="AI228" s="188">
        <f>AG228+AH228</f>
        <v>0</v>
      </c>
      <c r="AJ228" s="216">
        <v>0</v>
      </c>
      <c r="AK228" s="216">
        <v>400</v>
      </c>
      <c r="AL228" s="188">
        <v>400</v>
      </c>
      <c r="AM228" s="214" t="s">
        <v>302</v>
      </c>
      <c r="AN228" s="214">
        <v>0</v>
      </c>
      <c r="AO228" s="214">
        <v>0</v>
      </c>
      <c r="AP228" s="214" t="s">
        <v>303</v>
      </c>
      <c r="AQ228" s="225" t="s">
        <v>304</v>
      </c>
    </row>
    <row r="229" spans="1:43" ht="30.75" customHeight="1" x14ac:dyDescent="0.15">
      <c r="A229" s="227" t="s">
        <v>292</v>
      </c>
      <c r="B229" s="227" t="s">
        <v>293</v>
      </c>
      <c r="C229" s="227" t="s">
        <v>675</v>
      </c>
      <c r="D229" s="214" t="s">
        <v>748</v>
      </c>
      <c r="E229" s="214" t="s">
        <v>207</v>
      </c>
      <c r="F229" s="214"/>
      <c r="G229" s="214"/>
      <c r="H229" s="214"/>
      <c r="I229" s="214"/>
      <c r="J229" s="214" t="s">
        <v>207</v>
      </c>
      <c r="K229" s="214" t="s">
        <v>222</v>
      </c>
      <c r="L229" s="214"/>
      <c r="M229" s="214" t="s">
        <v>296</v>
      </c>
      <c r="N229" s="214" t="s">
        <v>307</v>
      </c>
      <c r="O229" s="214" t="s">
        <v>424</v>
      </c>
      <c r="P229" s="214" t="s">
        <v>341</v>
      </c>
      <c r="Q229" s="214">
        <v>1</v>
      </c>
      <c r="R229" s="214" t="s">
        <v>309</v>
      </c>
      <c r="S229" s="214" t="s">
        <v>310</v>
      </c>
      <c r="T229" s="214" t="s">
        <v>311</v>
      </c>
      <c r="U229" s="214" t="s">
        <v>312</v>
      </c>
      <c r="V229" s="214" t="s">
        <v>312</v>
      </c>
      <c r="W229" s="214">
        <v>0</v>
      </c>
      <c r="X229" s="214">
        <v>30</v>
      </c>
      <c r="Y229" s="217">
        <f t="shared" si="23"/>
        <v>30</v>
      </c>
      <c r="Z229" s="214" t="s">
        <v>302</v>
      </c>
      <c r="AA229" s="214">
        <v>0</v>
      </c>
      <c r="AB229" s="214">
        <v>0</v>
      </c>
      <c r="AC229" s="214"/>
      <c r="AD229" s="214"/>
      <c r="AE229" s="214"/>
      <c r="AF229" s="219">
        <f>SUM(AD229:AE229)</f>
        <v>0</v>
      </c>
      <c r="AG229" s="214"/>
      <c r="AH229" s="214"/>
      <c r="AI229" s="188">
        <f t="shared" ref="AI229:AI249" si="29">SUM(AG229:AH229)</f>
        <v>0</v>
      </c>
      <c r="AJ229" s="216">
        <f t="shared" ref="AJ229:AJ249" si="30">AD229+AG229</f>
        <v>0</v>
      </c>
      <c r="AK229" s="216">
        <f t="shared" ref="AK229:AK249" si="31">AE229+AH229</f>
        <v>0</v>
      </c>
      <c r="AL229" s="188">
        <f t="shared" ref="AL229:AL249" si="32">AJ229+AK229</f>
        <v>0</v>
      </c>
      <c r="AM229" s="214"/>
      <c r="AN229" s="214"/>
      <c r="AO229" s="214"/>
      <c r="AP229" s="214" t="s">
        <v>313</v>
      </c>
      <c r="AQ229" s="226" t="s">
        <v>314</v>
      </c>
    </row>
    <row r="230" spans="1:43" ht="30.75" customHeight="1" x14ac:dyDescent="0.15">
      <c r="A230" s="227" t="s">
        <v>292</v>
      </c>
      <c r="B230" s="227" t="s">
        <v>293</v>
      </c>
      <c r="C230" s="227" t="s">
        <v>422</v>
      </c>
      <c r="D230" s="214" t="s">
        <v>749</v>
      </c>
      <c r="E230" s="214" t="s">
        <v>151</v>
      </c>
      <c r="F230" s="212" t="s">
        <v>151</v>
      </c>
      <c r="G230" s="212"/>
      <c r="H230" s="212"/>
      <c r="I230" s="212"/>
      <c r="J230" s="212"/>
      <c r="K230" s="212"/>
      <c r="L230" s="212" t="s">
        <v>226</v>
      </c>
      <c r="M230" s="214" t="s">
        <v>296</v>
      </c>
      <c r="N230" s="214" t="s">
        <v>307</v>
      </c>
      <c r="O230" s="214" t="s">
        <v>298</v>
      </c>
      <c r="P230" s="214" t="s">
        <v>318</v>
      </c>
      <c r="Q230" s="214">
        <v>1</v>
      </c>
      <c r="R230" s="214" t="s">
        <v>494</v>
      </c>
      <c r="S230" s="214" t="s">
        <v>310</v>
      </c>
      <c r="T230" s="214" t="s">
        <v>351</v>
      </c>
      <c r="U230" s="214" t="s">
        <v>351</v>
      </c>
      <c r="V230" s="214" t="s">
        <v>351</v>
      </c>
      <c r="W230" s="214">
        <v>0</v>
      </c>
      <c r="X230" s="214">
        <v>1100</v>
      </c>
      <c r="Y230" s="217">
        <f t="shared" si="23"/>
        <v>1100</v>
      </c>
      <c r="Z230" s="214" t="s">
        <v>302</v>
      </c>
      <c r="AA230" s="214">
        <v>0</v>
      </c>
      <c r="AB230" s="214">
        <v>0</v>
      </c>
      <c r="AC230" s="214"/>
      <c r="AD230" s="214"/>
      <c r="AE230" s="214"/>
      <c r="AF230" s="219">
        <f t="shared" ref="AF230:AF249" si="33">SUM(AD230:AE230)</f>
        <v>0</v>
      </c>
      <c r="AG230" s="214"/>
      <c r="AH230" s="214"/>
      <c r="AI230" s="188">
        <f t="shared" si="29"/>
        <v>0</v>
      </c>
      <c r="AJ230" s="216">
        <f t="shared" si="30"/>
        <v>0</v>
      </c>
      <c r="AK230" s="216">
        <f t="shared" si="31"/>
        <v>0</v>
      </c>
      <c r="AL230" s="188">
        <f t="shared" si="32"/>
        <v>0</v>
      </c>
      <c r="AM230" s="214"/>
      <c r="AN230" s="214"/>
      <c r="AO230" s="214"/>
      <c r="AP230" s="214" t="s">
        <v>357</v>
      </c>
      <c r="AQ230" s="226" t="s">
        <v>358</v>
      </c>
    </row>
    <row r="231" spans="1:43" ht="30.75" customHeight="1" x14ac:dyDescent="0.15">
      <c r="A231" s="227" t="s">
        <v>292</v>
      </c>
      <c r="B231" s="227" t="s">
        <v>293</v>
      </c>
      <c r="C231" s="227" t="s">
        <v>339</v>
      </c>
      <c r="D231" s="214" t="s">
        <v>749</v>
      </c>
      <c r="E231" s="214" t="s">
        <v>160</v>
      </c>
      <c r="F231" s="214"/>
      <c r="G231" s="214" t="s">
        <v>160</v>
      </c>
      <c r="H231" s="214"/>
      <c r="I231" s="214"/>
      <c r="J231" s="214"/>
      <c r="K231" s="214"/>
      <c r="L231" s="212" t="s">
        <v>226</v>
      </c>
      <c r="M231" s="214" t="s">
        <v>317</v>
      </c>
      <c r="N231" s="214" t="s">
        <v>307</v>
      </c>
      <c r="O231" s="214" t="s">
        <v>298</v>
      </c>
      <c r="P231" s="214" t="s">
        <v>318</v>
      </c>
      <c r="Q231" s="214">
        <v>1</v>
      </c>
      <c r="R231" s="214" t="s">
        <v>557</v>
      </c>
      <c r="S231" s="214" t="s">
        <v>310</v>
      </c>
      <c r="T231" s="214" t="s">
        <v>364</v>
      </c>
      <c r="U231" s="214" t="s">
        <v>558</v>
      </c>
      <c r="V231" s="214" t="s">
        <v>558</v>
      </c>
      <c r="W231" s="214">
        <v>232</v>
      </c>
      <c r="X231" s="214">
        <v>44</v>
      </c>
      <c r="Y231" s="217">
        <f t="shared" si="23"/>
        <v>276</v>
      </c>
      <c r="Z231" s="214" t="s">
        <v>302</v>
      </c>
      <c r="AA231" s="214">
        <v>0</v>
      </c>
      <c r="AB231" s="214">
        <v>0</v>
      </c>
      <c r="AC231" s="214"/>
      <c r="AD231" s="214"/>
      <c r="AE231" s="214"/>
      <c r="AF231" s="219">
        <f t="shared" si="33"/>
        <v>0</v>
      </c>
      <c r="AG231" s="214"/>
      <c r="AH231" s="214"/>
      <c r="AI231" s="188">
        <f t="shared" si="29"/>
        <v>0</v>
      </c>
      <c r="AJ231" s="216">
        <f t="shared" si="30"/>
        <v>0</v>
      </c>
      <c r="AK231" s="216">
        <f t="shared" si="31"/>
        <v>0</v>
      </c>
      <c r="AL231" s="188">
        <f t="shared" si="32"/>
        <v>0</v>
      </c>
      <c r="AM231" s="214"/>
      <c r="AN231" s="214"/>
      <c r="AO231" s="214"/>
      <c r="AP231" s="214" t="s">
        <v>321</v>
      </c>
      <c r="AQ231" s="226" t="s">
        <v>322</v>
      </c>
    </row>
    <row r="232" spans="1:43" ht="30.75" customHeight="1" x14ac:dyDescent="0.15">
      <c r="A232" s="227" t="s">
        <v>292</v>
      </c>
      <c r="B232" s="227" t="s">
        <v>293</v>
      </c>
      <c r="C232" s="227" t="s">
        <v>323</v>
      </c>
      <c r="D232" s="214" t="s">
        <v>749</v>
      </c>
      <c r="E232" s="214" t="s">
        <v>151</v>
      </c>
      <c r="F232" s="212" t="s">
        <v>151</v>
      </c>
      <c r="G232" s="212"/>
      <c r="H232" s="212"/>
      <c r="I232" s="212"/>
      <c r="J232" s="212"/>
      <c r="K232" s="214" t="s">
        <v>222</v>
      </c>
      <c r="L232" s="212"/>
      <c r="M232" s="214" t="s">
        <v>296</v>
      </c>
      <c r="N232" s="214" t="s">
        <v>307</v>
      </c>
      <c r="O232" s="214" t="s">
        <v>298</v>
      </c>
      <c r="P232" s="214" t="s">
        <v>318</v>
      </c>
      <c r="Q232" s="214">
        <v>1</v>
      </c>
      <c r="R232" s="214" t="s">
        <v>750</v>
      </c>
      <c r="S232" s="214" t="s">
        <v>310</v>
      </c>
      <c r="T232" s="214" t="s">
        <v>311</v>
      </c>
      <c r="U232" s="214" t="s">
        <v>312</v>
      </c>
      <c r="V232" s="214" t="s">
        <v>586</v>
      </c>
      <c r="W232" s="214">
        <v>0</v>
      </c>
      <c r="X232" s="214">
        <v>950</v>
      </c>
      <c r="Y232" s="217">
        <f t="shared" si="23"/>
        <v>950</v>
      </c>
      <c r="Z232" s="214" t="s">
        <v>302</v>
      </c>
      <c r="AA232" s="214">
        <v>0</v>
      </c>
      <c r="AB232" s="214">
        <v>0</v>
      </c>
      <c r="AC232" s="214"/>
      <c r="AD232" s="214"/>
      <c r="AE232" s="214"/>
      <c r="AF232" s="219">
        <f t="shared" si="33"/>
        <v>0</v>
      </c>
      <c r="AG232" s="214"/>
      <c r="AH232" s="214"/>
      <c r="AI232" s="188">
        <f t="shared" si="29"/>
        <v>0</v>
      </c>
      <c r="AJ232" s="216">
        <f t="shared" si="30"/>
        <v>0</v>
      </c>
      <c r="AK232" s="216">
        <f t="shared" si="31"/>
        <v>0</v>
      </c>
      <c r="AL232" s="188">
        <f t="shared" si="32"/>
        <v>0</v>
      </c>
      <c r="AM232" s="214"/>
      <c r="AN232" s="214"/>
      <c r="AO232" s="214"/>
      <c r="AP232" s="214" t="s">
        <v>357</v>
      </c>
      <c r="AQ232" s="226" t="s">
        <v>358</v>
      </c>
    </row>
    <row r="233" spans="1:43" ht="30.75" customHeight="1" x14ac:dyDescent="0.15">
      <c r="A233" s="227" t="s">
        <v>292</v>
      </c>
      <c r="B233" s="227" t="s">
        <v>293</v>
      </c>
      <c r="C233" s="227" t="s">
        <v>751</v>
      </c>
      <c r="D233" s="214" t="s">
        <v>752</v>
      </c>
      <c r="E233" s="214" t="s">
        <v>151</v>
      </c>
      <c r="F233" s="212" t="s">
        <v>151</v>
      </c>
      <c r="G233" s="212"/>
      <c r="H233" s="212"/>
      <c r="I233" s="212"/>
      <c r="J233" s="212"/>
      <c r="K233" s="212"/>
      <c r="L233" s="212"/>
      <c r="M233" s="214" t="s">
        <v>296</v>
      </c>
      <c r="N233" s="214" t="s">
        <v>297</v>
      </c>
      <c r="O233" s="214" t="s">
        <v>298</v>
      </c>
      <c r="P233" s="214" t="s">
        <v>299</v>
      </c>
      <c r="Q233" s="214">
        <v>28</v>
      </c>
      <c r="R233" s="214"/>
      <c r="S233" s="214"/>
      <c r="T233" s="214"/>
      <c r="U233" s="214"/>
      <c r="V233" s="214"/>
      <c r="W233" s="214"/>
      <c r="X233" s="214"/>
      <c r="Y233" s="217">
        <f t="shared" si="23"/>
        <v>0</v>
      </c>
      <c r="Z233" s="214"/>
      <c r="AA233" s="214">
        <v>0</v>
      </c>
      <c r="AB233" s="214">
        <v>0</v>
      </c>
      <c r="AC233" s="214" t="s">
        <v>301</v>
      </c>
      <c r="AD233" s="214">
        <v>0</v>
      </c>
      <c r="AE233" s="214">
        <v>0</v>
      </c>
      <c r="AF233" s="219">
        <f t="shared" si="33"/>
        <v>0</v>
      </c>
      <c r="AG233" s="214">
        <v>0</v>
      </c>
      <c r="AH233" s="214">
        <v>261</v>
      </c>
      <c r="AI233" s="188">
        <f t="shared" si="29"/>
        <v>261</v>
      </c>
      <c r="AJ233" s="216">
        <f t="shared" si="30"/>
        <v>0</v>
      </c>
      <c r="AK233" s="216">
        <f t="shared" si="31"/>
        <v>261</v>
      </c>
      <c r="AL233" s="188">
        <f t="shared" si="32"/>
        <v>261</v>
      </c>
      <c r="AM233" s="214" t="s">
        <v>302</v>
      </c>
      <c r="AN233" s="214">
        <v>0</v>
      </c>
      <c r="AO233" s="214">
        <v>0</v>
      </c>
      <c r="AP233" s="214" t="s">
        <v>303</v>
      </c>
      <c r="AQ233" s="225" t="s">
        <v>304</v>
      </c>
    </row>
    <row r="234" spans="1:43" ht="30.75" customHeight="1" x14ac:dyDescent="0.25">
      <c r="A234" s="227" t="s">
        <v>292</v>
      </c>
      <c r="B234" s="227" t="s">
        <v>293</v>
      </c>
      <c r="C234" s="227" t="s">
        <v>753</v>
      </c>
      <c r="D234" s="214" t="s">
        <v>754</v>
      </c>
      <c r="E234" s="214" t="s">
        <v>362</v>
      </c>
      <c r="F234" s="212" t="s">
        <v>151</v>
      </c>
      <c r="G234" s="212"/>
      <c r="H234" s="228" t="s">
        <v>174</v>
      </c>
      <c r="I234" s="228"/>
      <c r="J234" s="228"/>
      <c r="K234" s="228"/>
      <c r="L234" s="212" t="s">
        <v>226</v>
      </c>
      <c r="M234" s="214" t="s">
        <v>296</v>
      </c>
      <c r="N234" s="214" t="s">
        <v>307</v>
      </c>
      <c r="O234" s="214" t="s">
        <v>298</v>
      </c>
      <c r="P234" s="214" t="s">
        <v>318</v>
      </c>
      <c r="Q234" s="214">
        <v>3</v>
      </c>
      <c r="R234" s="214" t="s">
        <v>755</v>
      </c>
      <c r="S234" s="214" t="s">
        <v>310</v>
      </c>
      <c r="T234" s="214" t="s">
        <v>756</v>
      </c>
      <c r="U234" s="214" t="s">
        <v>757</v>
      </c>
      <c r="V234" s="214" t="s">
        <v>758</v>
      </c>
      <c r="W234" s="214">
        <v>0</v>
      </c>
      <c r="X234" s="214">
        <v>105</v>
      </c>
      <c r="Y234" s="217">
        <f t="shared" si="23"/>
        <v>105</v>
      </c>
      <c r="Z234" s="214" t="s">
        <v>302</v>
      </c>
      <c r="AA234" s="214">
        <v>0</v>
      </c>
      <c r="AB234" s="214">
        <v>0</v>
      </c>
      <c r="AC234" s="214"/>
      <c r="AD234" s="214"/>
      <c r="AE234" s="214"/>
      <c r="AF234" s="219">
        <f t="shared" si="33"/>
        <v>0</v>
      </c>
      <c r="AG234" s="214"/>
      <c r="AH234" s="214"/>
      <c r="AI234" s="188">
        <f t="shared" si="29"/>
        <v>0</v>
      </c>
      <c r="AJ234" s="216">
        <f t="shared" si="30"/>
        <v>0</v>
      </c>
      <c r="AK234" s="216">
        <f t="shared" si="31"/>
        <v>0</v>
      </c>
      <c r="AL234" s="188">
        <f t="shared" si="32"/>
        <v>0</v>
      </c>
      <c r="AM234" s="214"/>
      <c r="AN234" s="214"/>
      <c r="AO234" s="214"/>
      <c r="AP234" s="214" t="s">
        <v>357</v>
      </c>
      <c r="AQ234" s="226" t="s">
        <v>358</v>
      </c>
    </row>
    <row r="235" spans="1:43" ht="30.75" customHeight="1" x14ac:dyDescent="0.15">
      <c r="A235" s="227" t="s">
        <v>292</v>
      </c>
      <c r="B235" s="227" t="s">
        <v>293</v>
      </c>
      <c r="C235" s="227" t="s">
        <v>394</v>
      </c>
      <c r="D235" s="214" t="s">
        <v>759</v>
      </c>
      <c r="E235" s="214" t="s">
        <v>151</v>
      </c>
      <c r="F235" s="212" t="s">
        <v>151</v>
      </c>
      <c r="G235" s="212"/>
      <c r="H235" s="212"/>
      <c r="I235" s="212"/>
      <c r="J235" s="212"/>
      <c r="K235" s="214" t="s">
        <v>222</v>
      </c>
      <c r="L235" s="212"/>
      <c r="M235" s="214" t="s">
        <v>296</v>
      </c>
      <c r="N235" s="214" t="s">
        <v>307</v>
      </c>
      <c r="O235" s="214" t="s">
        <v>298</v>
      </c>
      <c r="P235" s="214" t="s">
        <v>318</v>
      </c>
      <c r="Q235" s="214">
        <v>1</v>
      </c>
      <c r="R235" s="214" t="s">
        <v>355</v>
      </c>
      <c r="S235" s="214" t="s">
        <v>310</v>
      </c>
      <c r="T235" s="214" t="s">
        <v>311</v>
      </c>
      <c r="U235" s="214" t="s">
        <v>312</v>
      </c>
      <c r="V235" s="214" t="s">
        <v>356</v>
      </c>
      <c r="W235" s="214">
        <v>0</v>
      </c>
      <c r="X235" s="214">
        <v>200</v>
      </c>
      <c r="Y235" s="217">
        <f t="shared" si="23"/>
        <v>200</v>
      </c>
      <c r="Z235" s="214" t="s">
        <v>302</v>
      </c>
      <c r="AA235" s="214">
        <v>0</v>
      </c>
      <c r="AB235" s="214">
        <v>0</v>
      </c>
      <c r="AC235" s="214"/>
      <c r="AD235" s="214"/>
      <c r="AE235" s="214"/>
      <c r="AF235" s="219">
        <f t="shared" si="33"/>
        <v>0</v>
      </c>
      <c r="AG235" s="214"/>
      <c r="AH235" s="214"/>
      <c r="AI235" s="188">
        <f t="shared" si="29"/>
        <v>0</v>
      </c>
      <c r="AJ235" s="216">
        <f t="shared" si="30"/>
        <v>0</v>
      </c>
      <c r="AK235" s="216">
        <f t="shared" si="31"/>
        <v>0</v>
      </c>
      <c r="AL235" s="188">
        <f t="shared" si="32"/>
        <v>0</v>
      </c>
      <c r="AM235" s="214"/>
      <c r="AN235" s="214"/>
      <c r="AO235" s="214"/>
      <c r="AP235" s="214" t="s">
        <v>357</v>
      </c>
      <c r="AQ235" s="226" t="s">
        <v>358</v>
      </c>
    </row>
    <row r="236" spans="1:43" ht="30.75" customHeight="1" x14ac:dyDescent="0.15">
      <c r="A236" s="227" t="s">
        <v>292</v>
      </c>
      <c r="B236" s="227" t="s">
        <v>293</v>
      </c>
      <c r="C236" s="227" t="s">
        <v>323</v>
      </c>
      <c r="D236" s="214" t="s">
        <v>759</v>
      </c>
      <c r="E236" s="214" t="s">
        <v>151</v>
      </c>
      <c r="F236" s="212" t="s">
        <v>151</v>
      </c>
      <c r="G236" s="212"/>
      <c r="H236" s="212"/>
      <c r="I236" s="212"/>
      <c r="J236" s="212"/>
      <c r="K236" s="214" t="s">
        <v>222</v>
      </c>
      <c r="L236" s="212"/>
      <c r="M236" s="214" t="s">
        <v>296</v>
      </c>
      <c r="N236" s="214" t="s">
        <v>307</v>
      </c>
      <c r="O236" s="214" t="s">
        <v>298</v>
      </c>
      <c r="P236" s="214" t="s">
        <v>318</v>
      </c>
      <c r="Q236" s="214">
        <v>1</v>
      </c>
      <c r="R236" s="214" t="s">
        <v>760</v>
      </c>
      <c r="S236" s="214" t="s">
        <v>310</v>
      </c>
      <c r="T236" s="214" t="s">
        <v>311</v>
      </c>
      <c r="U236" s="214" t="s">
        <v>312</v>
      </c>
      <c r="V236" s="214" t="s">
        <v>461</v>
      </c>
      <c r="W236" s="214">
        <v>0</v>
      </c>
      <c r="X236" s="214">
        <v>180</v>
      </c>
      <c r="Y236" s="217">
        <f t="shared" si="23"/>
        <v>180</v>
      </c>
      <c r="Z236" s="214" t="s">
        <v>302</v>
      </c>
      <c r="AA236" s="214">
        <v>0</v>
      </c>
      <c r="AB236" s="214">
        <v>0</v>
      </c>
      <c r="AC236" s="214"/>
      <c r="AD236" s="214"/>
      <c r="AE236" s="214"/>
      <c r="AF236" s="219">
        <f t="shared" si="33"/>
        <v>0</v>
      </c>
      <c r="AG236" s="214"/>
      <c r="AH236" s="214"/>
      <c r="AI236" s="188">
        <f t="shared" si="29"/>
        <v>0</v>
      </c>
      <c r="AJ236" s="216">
        <f t="shared" si="30"/>
        <v>0</v>
      </c>
      <c r="AK236" s="216">
        <f t="shared" si="31"/>
        <v>0</v>
      </c>
      <c r="AL236" s="188">
        <f t="shared" si="32"/>
        <v>0</v>
      </c>
      <c r="AM236" s="214"/>
      <c r="AN236" s="214"/>
      <c r="AO236" s="214"/>
      <c r="AP236" s="214" t="s">
        <v>357</v>
      </c>
      <c r="AQ236" s="226" t="s">
        <v>358</v>
      </c>
    </row>
    <row r="237" spans="1:43" ht="30.75" customHeight="1" x14ac:dyDescent="0.15">
      <c r="A237" s="227" t="s">
        <v>292</v>
      </c>
      <c r="B237" s="227" t="s">
        <v>293</v>
      </c>
      <c r="C237" s="227" t="s">
        <v>374</v>
      </c>
      <c r="D237" s="214" t="s">
        <v>759</v>
      </c>
      <c r="E237" s="214" t="s">
        <v>151</v>
      </c>
      <c r="F237" s="212" t="s">
        <v>151</v>
      </c>
      <c r="G237" s="212"/>
      <c r="H237" s="212"/>
      <c r="I237" s="212"/>
      <c r="J237" s="212"/>
      <c r="K237" s="214" t="s">
        <v>222</v>
      </c>
      <c r="L237" s="212"/>
      <c r="M237" s="214" t="s">
        <v>296</v>
      </c>
      <c r="N237" s="214" t="s">
        <v>307</v>
      </c>
      <c r="O237" s="214" t="s">
        <v>298</v>
      </c>
      <c r="P237" s="214" t="s">
        <v>318</v>
      </c>
      <c r="Q237" s="214">
        <v>1</v>
      </c>
      <c r="R237" s="214" t="s">
        <v>761</v>
      </c>
      <c r="S237" s="214" t="s">
        <v>310</v>
      </c>
      <c r="T237" s="214" t="s">
        <v>311</v>
      </c>
      <c r="U237" s="214" t="s">
        <v>312</v>
      </c>
      <c r="V237" s="214" t="s">
        <v>387</v>
      </c>
      <c r="W237" s="214">
        <v>0</v>
      </c>
      <c r="X237" s="214">
        <v>400</v>
      </c>
      <c r="Y237" s="217">
        <f t="shared" si="23"/>
        <v>400</v>
      </c>
      <c r="Z237" s="214" t="s">
        <v>302</v>
      </c>
      <c r="AA237" s="214">
        <v>0</v>
      </c>
      <c r="AB237" s="214">
        <v>0</v>
      </c>
      <c r="AC237" s="214"/>
      <c r="AD237" s="214"/>
      <c r="AE237" s="214"/>
      <c r="AF237" s="219">
        <f t="shared" si="33"/>
        <v>0</v>
      </c>
      <c r="AG237" s="214"/>
      <c r="AH237" s="214"/>
      <c r="AI237" s="188">
        <f t="shared" si="29"/>
        <v>0</v>
      </c>
      <c r="AJ237" s="216">
        <f t="shared" si="30"/>
        <v>0</v>
      </c>
      <c r="AK237" s="216">
        <f t="shared" si="31"/>
        <v>0</v>
      </c>
      <c r="AL237" s="188">
        <f t="shared" si="32"/>
        <v>0</v>
      </c>
      <c r="AM237" s="214"/>
      <c r="AN237" s="214"/>
      <c r="AO237" s="214"/>
      <c r="AP237" s="214" t="s">
        <v>357</v>
      </c>
      <c r="AQ237" s="226" t="s">
        <v>358</v>
      </c>
    </row>
    <row r="238" spans="1:43" ht="30.75" customHeight="1" x14ac:dyDescent="0.15">
      <c r="A238" s="227" t="s">
        <v>292</v>
      </c>
      <c r="B238" s="227" t="s">
        <v>293</v>
      </c>
      <c r="C238" s="227" t="s">
        <v>448</v>
      </c>
      <c r="D238" s="214" t="s">
        <v>759</v>
      </c>
      <c r="E238" s="214" t="s">
        <v>151</v>
      </c>
      <c r="F238" s="212" t="s">
        <v>151</v>
      </c>
      <c r="G238" s="212"/>
      <c r="H238" s="212"/>
      <c r="I238" s="212"/>
      <c r="J238" s="212"/>
      <c r="K238" s="212"/>
      <c r="L238" s="212" t="s">
        <v>226</v>
      </c>
      <c r="M238" s="214" t="s">
        <v>296</v>
      </c>
      <c r="N238" s="214" t="s">
        <v>307</v>
      </c>
      <c r="O238" s="214" t="s">
        <v>298</v>
      </c>
      <c r="P238" s="214" t="s">
        <v>318</v>
      </c>
      <c r="Q238" s="214">
        <v>1</v>
      </c>
      <c r="R238" s="214" t="s">
        <v>762</v>
      </c>
      <c r="S238" s="214" t="s">
        <v>310</v>
      </c>
      <c r="T238" s="214" t="s">
        <v>519</v>
      </c>
      <c r="U238" s="214" t="s">
        <v>519</v>
      </c>
      <c r="V238" s="214" t="s">
        <v>520</v>
      </c>
      <c r="W238" s="214">
        <v>0</v>
      </c>
      <c r="X238" s="214">
        <v>210</v>
      </c>
      <c r="Y238" s="217">
        <f t="shared" si="23"/>
        <v>210</v>
      </c>
      <c r="Z238" s="214" t="s">
        <v>302</v>
      </c>
      <c r="AA238" s="214">
        <v>0</v>
      </c>
      <c r="AB238" s="214">
        <v>0</v>
      </c>
      <c r="AC238" s="214"/>
      <c r="AD238" s="214"/>
      <c r="AE238" s="214"/>
      <c r="AF238" s="219">
        <f t="shared" si="33"/>
        <v>0</v>
      </c>
      <c r="AG238" s="214"/>
      <c r="AH238" s="214"/>
      <c r="AI238" s="188">
        <f t="shared" si="29"/>
        <v>0</v>
      </c>
      <c r="AJ238" s="216">
        <f t="shared" si="30"/>
        <v>0</v>
      </c>
      <c r="AK238" s="216">
        <f t="shared" si="31"/>
        <v>0</v>
      </c>
      <c r="AL238" s="188">
        <f t="shared" si="32"/>
        <v>0</v>
      </c>
      <c r="AM238" s="214"/>
      <c r="AN238" s="214"/>
      <c r="AO238" s="214"/>
      <c r="AP238" s="214" t="s">
        <v>357</v>
      </c>
      <c r="AQ238" s="226" t="s">
        <v>358</v>
      </c>
    </row>
    <row r="239" spans="1:43" ht="30.75" customHeight="1" x14ac:dyDescent="0.25">
      <c r="A239" s="227" t="s">
        <v>292</v>
      </c>
      <c r="B239" s="227" t="s">
        <v>293</v>
      </c>
      <c r="C239" s="227" t="s">
        <v>431</v>
      </c>
      <c r="D239" s="214" t="s">
        <v>763</v>
      </c>
      <c r="E239" s="214" t="s">
        <v>362</v>
      </c>
      <c r="F239" s="212" t="s">
        <v>151</v>
      </c>
      <c r="G239" s="212"/>
      <c r="H239" s="228" t="s">
        <v>174</v>
      </c>
      <c r="I239" s="228"/>
      <c r="J239" s="228"/>
      <c r="K239" s="228"/>
      <c r="L239" s="212" t="s">
        <v>226</v>
      </c>
      <c r="M239" s="214" t="s">
        <v>296</v>
      </c>
      <c r="N239" s="214" t="s">
        <v>307</v>
      </c>
      <c r="O239" s="214" t="s">
        <v>298</v>
      </c>
      <c r="P239" s="214" t="s">
        <v>318</v>
      </c>
      <c r="Q239" s="214">
        <v>1</v>
      </c>
      <c r="R239" s="214" t="s">
        <v>613</v>
      </c>
      <c r="S239" s="214" t="s">
        <v>310</v>
      </c>
      <c r="T239" s="214" t="s">
        <v>519</v>
      </c>
      <c r="U239" s="214" t="s">
        <v>519</v>
      </c>
      <c r="V239" s="214" t="s">
        <v>519</v>
      </c>
      <c r="W239" s="214">
        <v>0</v>
      </c>
      <c r="X239" s="214">
        <v>220</v>
      </c>
      <c r="Y239" s="217">
        <f t="shared" si="23"/>
        <v>220</v>
      </c>
      <c r="Z239" s="214" t="s">
        <v>302</v>
      </c>
      <c r="AA239" s="214">
        <v>0</v>
      </c>
      <c r="AB239" s="214">
        <v>0</v>
      </c>
      <c r="AC239" s="214"/>
      <c r="AD239" s="214"/>
      <c r="AE239" s="214"/>
      <c r="AF239" s="219">
        <f t="shared" si="33"/>
        <v>0</v>
      </c>
      <c r="AG239" s="214"/>
      <c r="AH239" s="214"/>
      <c r="AI239" s="188">
        <f t="shared" si="29"/>
        <v>0</v>
      </c>
      <c r="AJ239" s="216">
        <f t="shared" si="30"/>
        <v>0</v>
      </c>
      <c r="AK239" s="216">
        <f t="shared" si="31"/>
        <v>0</v>
      </c>
      <c r="AL239" s="188">
        <f t="shared" si="32"/>
        <v>0</v>
      </c>
      <c r="AM239" s="214"/>
      <c r="AN239" s="214"/>
      <c r="AO239" s="214"/>
      <c r="AP239" s="214" t="s">
        <v>357</v>
      </c>
      <c r="AQ239" s="226" t="s">
        <v>358</v>
      </c>
    </row>
    <row r="240" spans="1:43" ht="30.75" customHeight="1" x14ac:dyDescent="0.25">
      <c r="A240" s="227" t="s">
        <v>292</v>
      </c>
      <c r="B240" s="227" t="s">
        <v>293</v>
      </c>
      <c r="C240" s="227" t="s">
        <v>374</v>
      </c>
      <c r="D240" s="214" t="s">
        <v>763</v>
      </c>
      <c r="E240" s="214" t="s">
        <v>362</v>
      </c>
      <c r="F240" s="212" t="s">
        <v>151</v>
      </c>
      <c r="G240" s="212"/>
      <c r="H240" s="228" t="s">
        <v>174</v>
      </c>
      <c r="I240" s="228"/>
      <c r="J240" s="228"/>
      <c r="K240" s="228"/>
      <c r="L240" s="212" t="s">
        <v>226</v>
      </c>
      <c r="M240" s="214" t="s">
        <v>296</v>
      </c>
      <c r="N240" s="214" t="s">
        <v>307</v>
      </c>
      <c r="O240" s="214" t="s">
        <v>298</v>
      </c>
      <c r="P240" s="214" t="s">
        <v>318</v>
      </c>
      <c r="Q240" s="214">
        <v>1</v>
      </c>
      <c r="R240" s="214" t="s">
        <v>764</v>
      </c>
      <c r="S240" s="214" t="s">
        <v>310</v>
      </c>
      <c r="T240" s="214" t="s">
        <v>519</v>
      </c>
      <c r="U240" s="214" t="s">
        <v>765</v>
      </c>
      <c r="V240" s="214" t="s">
        <v>765</v>
      </c>
      <c r="W240" s="214">
        <v>0</v>
      </c>
      <c r="X240" s="214">
        <v>200</v>
      </c>
      <c r="Y240" s="217">
        <f t="shared" si="23"/>
        <v>200</v>
      </c>
      <c r="Z240" s="214" t="s">
        <v>302</v>
      </c>
      <c r="AA240" s="214">
        <v>0</v>
      </c>
      <c r="AB240" s="214">
        <v>0</v>
      </c>
      <c r="AC240" s="214"/>
      <c r="AD240" s="214"/>
      <c r="AE240" s="214"/>
      <c r="AF240" s="219">
        <f t="shared" si="33"/>
        <v>0</v>
      </c>
      <c r="AG240" s="214"/>
      <c r="AH240" s="214"/>
      <c r="AI240" s="188">
        <f t="shared" si="29"/>
        <v>0</v>
      </c>
      <c r="AJ240" s="216">
        <f t="shared" si="30"/>
        <v>0</v>
      </c>
      <c r="AK240" s="216">
        <f t="shared" si="31"/>
        <v>0</v>
      </c>
      <c r="AL240" s="188">
        <f t="shared" si="32"/>
        <v>0</v>
      </c>
      <c r="AM240" s="214"/>
      <c r="AN240" s="214"/>
      <c r="AO240" s="214"/>
      <c r="AP240" s="214" t="s">
        <v>357</v>
      </c>
      <c r="AQ240" s="226" t="s">
        <v>358</v>
      </c>
    </row>
    <row r="241" spans="1:43" ht="30.75" customHeight="1" x14ac:dyDescent="0.15">
      <c r="A241" s="227" t="s">
        <v>292</v>
      </c>
      <c r="B241" s="227" t="s">
        <v>293</v>
      </c>
      <c r="C241" s="227" t="s">
        <v>766</v>
      </c>
      <c r="D241" s="214" t="s">
        <v>767</v>
      </c>
      <c r="E241" s="214" t="s">
        <v>160</v>
      </c>
      <c r="F241" s="214"/>
      <c r="G241" s="214" t="s">
        <v>160</v>
      </c>
      <c r="H241" s="214"/>
      <c r="I241" s="214"/>
      <c r="J241" s="214"/>
      <c r="K241" s="214" t="s">
        <v>222</v>
      </c>
      <c r="L241" s="214"/>
      <c r="M241" s="214" t="s">
        <v>317</v>
      </c>
      <c r="N241" s="214" t="s">
        <v>307</v>
      </c>
      <c r="O241" s="214" t="s">
        <v>298</v>
      </c>
      <c r="P241" s="214" t="s">
        <v>318</v>
      </c>
      <c r="Q241" s="214">
        <v>5</v>
      </c>
      <c r="R241" s="214" t="s">
        <v>646</v>
      </c>
      <c r="S241" s="214" t="s">
        <v>310</v>
      </c>
      <c r="T241" s="214" t="s">
        <v>311</v>
      </c>
      <c r="U241" s="214" t="s">
        <v>312</v>
      </c>
      <c r="V241" s="214" t="s">
        <v>647</v>
      </c>
      <c r="W241" s="214">
        <v>96</v>
      </c>
      <c r="X241" s="214">
        <v>34</v>
      </c>
      <c r="Y241" s="217">
        <f t="shared" si="23"/>
        <v>130</v>
      </c>
      <c r="Z241" s="214" t="s">
        <v>333</v>
      </c>
      <c r="AA241" s="214">
        <v>1</v>
      </c>
      <c r="AB241" s="214">
        <v>15</v>
      </c>
      <c r="AC241" s="214"/>
      <c r="AD241" s="214"/>
      <c r="AE241" s="214"/>
      <c r="AF241" s="219">
        <f t="shared" si="33"/>
        <v>0</v>
      </c>
      <c r="AG241" s="214"/>
      <c r="AH241" s="214"/>
      <c r="AI241" s="188">
        <f t="shared" si="29"/>
        <v>0</v>
      </c>
      <c r="AJ241" s="216">
        <f t="shared" si="30"/>
        <v>0</v>
      </c>
      <c r="AK241" s="216">
        <f t="shared" si="31"/>
        <v>0</v>
      </c>
      <c r="AL241" s="188">
        <f t="shared" si="32"/>
        <v>0</v>
      </c>
      <c r="AM241" s="214"/>
      <c r="AN241" s="214"/>
      <c r="AO241" s="214"/>
      <c r="AP241" s="214" t="s">
        <v>321</v>
      </c>
      <c r="AQ241" s="226" t="s">
        <v>322</v>
      </c>
    </row>
    <row r="242" spans="1:43" ht="30.75" customHeight="1" x14ac:dyDescent="0.15">
      <c r="A242" s="227" t="s">
        <v>292</v>
      </c>
      <c r="B242" s="227" t="s">
        <v>293</v>
      </c>
      <c r="C242" s="227" t="s">
        <v>448</v>
      </c>
      <c r="D242" s="214" t="s">
        <v>768</v>
      </c>
      <c r="E242" s="214" t="s">
        <v>207</v>
      </c>
      <c r="F242" s="214"/>
      <c r="G242" s="214"/>
      <c r="H242" s="214"/>
      <c r="I242" s="214"/>
      <c r="J242" s="214" t="s">
        <v>207</v>
      </c>
      <c r="K242" s="214" t="s">
        <v>222</v>
      </c>
      <c r="L242" s="214"/>
      <c r="M242" s="214" t="s">
        <v>296</v>
      </c>
      <c r="N242" s="214" t="s">
        <v>307</v>
      </c>
      <c r="O242" s="214" t="s">
        <v>424</v>
      </c>
      <c r="P242" s="214" t="s">
        <v>341</v>
      </c>
      <c r="Q242" s="214">
        <v>1</v>
      </c>
      <c r="R242" s="214" t="s">
        <v>309</v>
      </c>
      <c r="S242" s="214" t="s">
        <v>310</v>
      </c>
      <c r="T242" s="214" t="s">
        <v>311</v>
      </c>
      <c r="U242" s="214" t="s">
        <v>312</v>
      </c>
      <c r="V242" s="214" t="s">
        <v>312</v>
      </c>
      <c r="W242" s="214"/>
      <c r="X242" s="214"/>
      <c r="Y242" s="217">
        <f t="shared" si="23"/>
        <v>0</v>
      </c>
      <c r="Z242" s="214"/>
      <c r="AA242" s="214">
        <v>0</v>
      </c>
      <c r="AB242" s="214">
        <v>0</v>
      </c>
      <c r="AC242" s="214"/>
      <c r="AD242" s="214"/>
      <c r="AE242" s="214"/>
      <c r="AF242" s="219">
        <f t="shared" si="33"/>
        <v>0</v>
      </c>
      <c r="AG242" s="214"/>
      <c r="AH242" s="214"/>
      <c r="AI242" s="188">
        <f t="shared" si="29"/>
        <v>0</v>
      </c>
      <c r="AJ242" s="216">
        <f t="shared" si="30"/>
        <v>0</v>
      </c>
      <c r="AK242" s="216">
        <f t="shared" si="31"/>
        <v>0</v>
      </c>
      <c r="AL242" s="188">
        <f t="shared" si="32"/>
        <v>0</v>
      </c>
      <c r="AM242" s="214"/>
      <c r="AN242" s="214"/>
      <c r="AO242" s="214"/>
      <c r="AP242" s="214" t="s">
        <v>313</v>
      </c>
      <c r="AQ242" s="226" t="s">
        <v>314</v>
      </c>
    </row>
    <row r="243" spans="1:43" ht="30.75" customHeight="1" x14ac:dyDescent="0.25">
      <c r="A243" s="227" t="s">
        <v>292</v>
      </c>
      <c r="B243" s="227" t="s">
        <v>293</v>
      </c>
      <c r="C243" s="227" t="s">
        <v>486</v>
      </c>
      <c r="D243" s="214" t="s">
        <v>769</v>
      </c>
      <c r="E243" s="214" t="s">
        <v>362</v>
      </c>
      <c r="F243" s="212" t="s">
        <v>151</v>
      </c>
      <c r="G243" s="212"/>
      <c r="H243" s="228" t="s">
        <v>174</v>
      </c>
      <c r="I243" s="228"/>
      <c r="J243" s="228"/>
      <c r="K243" s="228"/>
      <c r="L243" s="212" t="s">
        <v>226</v>
      </c>
      <c r="M243" s="214" t="s">
        <v>296</v>
      </c>
      <c r="N243" s="214" t="s">
        <v>307</v>
      </c>
      <c r="O243" s="214" t="s">
        <v>298</v>
      </c>
      <c r="P243" s="214" t="s">
        <v>318</v>
      </c>
      <c r="Q243" s="214">
        <v>1</v>
      </c>
      <c r="R243" s="214" t="s">
        <v>770</v>
      </c>
      <c r="S243" s="214" t="s">
        <v>310</v>
      </c>
      <c r="T243" s="214" t="s">
        <v>771</v>
      </c>
      <c r="U243" s="214" t="s">
        <v>772</v>
      </c>
      <c r="V243" s="214" t="s">
        <v>773</v>
      </c>
      <c r="W243" s="214">
        <v>0</v>
      </c>
      <c r="X243" s="214">
        <v>120</v>
      </c>
      <c r="Y243" s="217">
        <f t="shared" si="23"/>
        <v>120</v>
      </c>
      <c r="Z243" s="214" t="s">
        <v>302</v>
      </c>
      <c r="AA243" s="214">
        <v>0</v>
      </c>
      <c r="AB243" s="214">
        <v>0</v>
      </c>
      <c r="AC243" s="214"/>
      <c r="AD243" s="214"/>
      <c r="AE243" s="214"/>
      <c r="AF243" s="219">
        <f t="shared" si="33"/>
        <v>0</v>
      </c>
      <c r="AG243" s="214"/>
      <c r="AH243" s="214"/>
      <c r="AI243" s="188">
        <f t="shared" si="29"/>
        <v>0</v>
      </c>
      <c r="AJ243" s="216">
        <f t="shared" si="30"/>
        <v>0</v>
      </c>
      <c r="AK243" s="216">
        <f t="shared" si="31"/>
        <v>0</v>
      </c>
      <c r="AL243" s="188">
        <f t="shared" si="32"/>
        <v>0</v>
      </c>
      <c r="AM243" s="214"/>
      <c r="AN243" s="214"/>
      <c r="AO243" s="214"/>
      <c r="AP243" s="214" t="s">
        <v>357</v>
      </c>
      <c r="AQ243" s="226" t="s">
        <v>358</v>
      </c>
    </row>
    <row r="244" spans="1:43" ht="30.75" customHeight="1" x14ac:dyDescent="0.25">
      <c r="A244" s="227" t="s">
        <v>292</v>
      </c>
      <c r="B244" s="227" t="s">
        <v>293</v>
      </c>
      <c r="C244" s="227" t="s">
        <v>774</v>
      </c>
      <c r="D244" s="214" t="s">
        <v>769</v>
      </c>
      <c r="E244" s="214" t="s">
        <v>362</v>
      </c>
      <c r="F244" s="212" t="s">
        <v>151</v>
      </c>
      <c r="G244" s="212"/>
      <c r="H244" s="228" t="s">
        <v>174</v>
      </c>
      <c r="I244" s="228"/>
      <c r="J244" s="228"/>
      <c r="K244" s="228"/>
      <c r="L244" s="212" t="s">
        <v>226</v>
      </c>
      <c r="M244" s="214" t="s">
        <v>296</v>
      </c>
      <c r="N244" s="214" t="s">
        <v>307</v>
      </c>
      <c r="O244" s="214" t="s">
        <v>298</v>
      </c>
      <c r="P244" s="214" t="s">
        <v>318</v>
      </c>
      <c r="Q244" s="214">
        <v>2</v>
      </c>
      <c r="R244" s="214" t="s">
        <v>775</v>
      </c>
      <c r="S244" s="214" t="s">
        <v>310</v>
      </c>
      <c r="T244" s="214" t="s">
        <v>771</v>
      </c>
      <c r="U244" s="214" t="s">
        <v>772</v>
      </c>
      <c r="V244" s="214" t="s">
        <v>772</v>
      </c>
      <c r="W244" s="214">
        <v>0</v>
      </c>
      <c r="X244" s="214">
        <v>429</v>
      </c>
      <c r="Y244" s="217">
        <f t="shared" si="23"/>
        <v>429</v>
      </c>
      <c r="Z244" s="214" t="s">
        <v>302</v>
      </c>
      <c r="AA244" s="214">
        <v>0</v>
      </c>
      <c r="AB244" s="214">
        <v>0</v>
      </c>
      <c r="AC244" s="214"/>
      <c r="AD244" s="214"/>
      <c r="AE244" s="214"/>
      <c r="AF244" s="219">
        <f t="shared" si="33"/>
        <v>0</v>
      </c>
      <c r="AG244" s="214"/>
      <c r="AH244" s="214"/>
      <c r="AI244" s="188">
        <f t="shared" si="29"/>
        <v>0</v>
      </c>
      <c r="AJ244" s="216">
        <f t="shared" si="30"/>
        <v>0</v>
      </c>
      <c r="AK244" s="216">
        <f t="shared" si="31"/>
        <v>0</v>
      </c>
      <c r="AL244" s="188">
        <f t="shared" si="32"/>
        <v>0</v>
      </c>
      <c r="AM244" s="214"/>
      <c r="AN244" s="214"/>
      <c r="AO244" s="214"/>
      <c r="AP244" s="214" t="s">
        <v>357</v>
      </c>
      <c r="AQ244" s="226" t="s">
        <v>358</v>
      </c>
    </row>
    <row r="245" spans="1:43" ht="30.75" customHeight="1" x14ac:dyDescent="0.15">
      <c r="A245" s="227" t="s">
        <v>292</v>
      </c>
      <c r="B245" s="227" t="s">
        <v>293</v>
      </c>
      <c r="C245" s="227" t="s">
        <v>596</v>
      </c>
      <c r="D245" s="214" t="s">
        <v>776</v>
      </c>
      <c r="E245" s="214" t="s">
        <v>207</v>
      </c>
      <c r="F245" s="214"/>
      <c r="G245" s="214"/>
      <c r="H245" s="214"/>
      <c r="I245" s="214"/>
      <c r="J245" s="214" t="s">
        <v>207</v>
      </c>
      <c r="K245" s="214" t="s">
        <v>222</v>
      </c>
      <c r="L245" s="214"/>
      <c r="M245" s="214" t="s">
        <v>296</v>
      </c>
      <c r="N245" s="214" t="s">
        <v>307</v>
      </c>
      <c r="O245" s="214" t="s">
        <v>424</v>
      </c>
      <c r="P245" s="214" t="s">
        <v>318</v>
      </c>
      <c r="Q245" s="214">
        <v>1</v>
      </c>
      <c r="R245" s="214" t="s">
        <v>777</v>
      </c>
      <c r="S245" s="214" t="s">
        <v>310</v>
      </c>
      <c r="T245" s="214" t="s">
        <v>311</v>
      </c>
      <c r="U245" s="214" t="s">
        <v>312</v>
      </c>
      <c r="V245" s="214" t="s">
        <v>426</v>
      </c>
      <c r="W245" s="214">
        <v>0</v>
      </c>
      <c r="X245" s="214">
        <v>40</v>
      </c>
      <c r="Y245" s="217">
        <f t="shared" si="23"/>
        <v>40</v>
      </c>
      <c r="Z245" s="214" t="s">
        <v>302</v>
      </c>
      <c r="AA245" s="214">
        <v>0</v>
      </c>
      <c r="AB245" s="214">
        <v>0</v>
      </c>
      <c r="AC245" s="214"/>
      <c r="AD245" s="214"/>
      <c r="AE245" s="214"/>
      <c r="AF245" s="219">
        <f t="shared" si="33"/>
        <v>0</v>
      </c>
      <c r="AG245" s="214"/>
      <c r="AH245" s="214"/>
      <c r="AI245" s="188">
        <f t="shared" si="29"/>
        <v>0</v>
      </c>
      <c r="AJ245" s="216">
        <f t="shared" si="30"/>
        <v>0</v>
      </c>
      <c r="AK245" s="216">
        <f t="shared" si="31"/>
        <v>0</v>
      </c>
      <c r="AL245" s="188">
        <f t="shared" si="32"/>
        <v>0</v>
      </c>
      <c r="AM245" s="214"/>
      <c r="AN245" s="214"/>
      <c r="AO245" s="214"/>
      <c r="AP245" s="214" t="s">
        <v>313</v>
      </c>
      <c r="AQ245" s="226" t="s">
        <v>314</v>
      </c>
    </row>
    <row r="246" spans="1:43" ht="30.75" customHeight="1" x14ac:dyDescent="0.15">
      <c r="A246" s="227" t="s">
        <v>292</v>
      </c>
      <c r="B246" s="227" t="s">
        <v>293</v>
      </c>
      <c r="C246" s="227" t="s">
        <v>778</v>
      </c>
      <c r="D246" s="214" t="s">
        <v>779</v>
      </c>
      <c r="E246" s="214" t="s">
        <v>207</v>
      </c>
      <c r="F246" s="214"/>
      <c r="G246" s="214"/>
      <c r="H246" s="214"/>
      <c r="I246" s="214"/>
      <c r="J246" s="214" t="s">
        <v>207</v>
      </c>
      <c r="K246" s="214" t="s">
        <v>222</v>
      </c>
      <c r="L246" s="214"/>
      <c r="M246" s="214" t="s">
        <v>296</v>
      </c>
      <c r="N246" s="214" t="s">
        <v>307</v>
      </c>
      <c r="O246" s="214" t="s">
        <v>325</v>
      </c>
      <c r="P246" s="214" t="s">
        <v>330</v>
      </c>
      <c r="Q246" s="214">
        <v>7</v>
      </c>
      <c r="R246" s="214" t="s">
        <v>780</v>
      </c>
      <c r="S246" s="214" t="s">
        <v>310</v>
      </c>
      <c r="T246" s="214" t="s">
        <v>311</v>
      </c>
      <c r="U246" s="214" t="s">
        <v>312</v>
      </c>
      <c r="V246" s="214" t="s">
        <v>312</v>
      </c>
      <c r="W246" s="214">
        <v>0</v>
      </c>
      <c r="X246" s="214">
        <v>10</v>
      </c>
      <c r="Y246" s="217">
        <f t="shared" si="23"/>
        <v>10</v>
      </c>
      <c r="Z246" s="214" t="s">
        <v>302</v>
      </c>
      <c r="AA246" s="214">
        <v>0</v>
      </c>
      <c r="AB246" s="214">
        <v>0</v>
      </c>
      <c r="AC246" s="214"/>
      <c r="AD246" s="214"/>
      <c r="AE246" s="214"/>
      <c r="AF246" s="219">
        <f t="shared" si="33"/>
        <v>0</v>
      </c>
      <c r="AG246" s="214"/>
      <c r="AH246" s="214"/>
      <c r="AI246" s="188">
        <f t="shared" si="29"/>
        <v>0</v>
      </c>
      <c r="AJ246" s="216">
        <f t="shared" si="30"/>
        <v>0</v>
      </c>
      <c r="AK246" s="216">
        <f t="shared" si="31"/>
        <v>0</v>
      </c>
      <c r="AL246" s="188">
        <f t="shared" si="32"/>
        <v>0</v>
      </c>
      <c r="AM246" s="214"/>
      <c r="AN246" s="214"/>
      <c r="AO246" s="214"/>
      <c r="AP246" s="214" t="s">
        <v>313</v>
      </c>
      <c r="AQ246" s="226" t="s">
        <v>314</v>
      </c>
    </row>
    <row r="247" spans="1:43" ht="30.75" customHeight="1" x14ac:dyDescent="0.15">
      <c r="A247" s="227" t="s">
        <v>292</v>
      </c>
      <c r="B247" s="227" t="s">
        <v>293</v>
      </c>
      <c r="C247" s="227" t="s">
        <v>781</v>
      </c>
      <c r="D247" s="214" t="s">
        <v>782</v>
      </c>
      <c r="E247" s="214" t="s">
        <v>207</v>
      </c>
      <c r="F247" s="214"/>
      <c r="G247" s="214"/>
      <c r="H247" s="214"/>
      <c r="I247" s="214"/>
      <c r="J247" s="214" t="s">
        <v>207</v>
      </c>
      <c r="K247" s="214"/>
      <c r="L247" s="214"/>
      <c r="M247" s="214" t="s">
        <v>296</v>
      </c>
      <c r="N247" s="214" t="s">
        <v>307</v>
      </c>
      <c r="O247" s="214" t="s">
        <v>325</v>
      </c>
      <c r="P247" s="214" t="s">
        <v>318</v>
      </c>
      <c r="Q247" s="214">
        <v>3</v>
      </c>
      <c r="R247" s="214" t="s">
        <v>783</v>
      </c>
      <c r="S247" s="214" t="s">
        <v>310</v>
      </c>
      <c r="T247" s="214" t="s">
        <v>311</v>
      </c>
      <c r="U247" s="214" t="s">
        <v>312</v>
      </c>
      <c r="V247" s="214" t="s">
        <v>441</v>
      </c>
      <c r="W247" s="214">
        <v>0</v>
      </c>
      <c r="X247" s="214">
        <v>10</v>
      </c>
      <c r="Y247" s="217">
        <f t="shared" si="23"/>
        <v>10</v>
      </c>
      <c r="Z247" s="214" t="s">
        <v>302</v>
      </c>
      <c r="AA247" s="214">
        <v>0</v>
      </c>
      <c r="AB247" s="214">
        <v>0</v>
      </c>
      <c r="AC247" s="214"/>
      <c r="AD247" s="214"/>
      <c r="AE247" s="214"/>
      <c r="AF247" s="219">
        <f t="shared" si="33"/>
        <v>0</v>
      </c>
      <c r="AG247" s="214"/>
      <c r="AH247" s="214"/>
      <c r="AI247" s="188">
        <f t="shared" si="29"/>
        <v>0</v>
      </c>
      <c r="AJ247" s="216">
        <f t="shared" si="30"/>
        <v>0</v>
      </c>
      <c r="AK247" s="216">
        <f t="shared" si="31"/>
        <v>0</v>
      </c>
      <c r="AL247" s="188">
        <f t="shared" si="32"/>
        <v>0</v>
      </c>
      <c r="AM247" s="214"/>
      <c r="AN247" s="214"/>
      <c r="AO247" s="214"/>
      <c r="AP247" s="214" t="s">
        <v>313</v>
      </c>
      <c r="AQ247" s="226" t="s">
        <v>314</v>
      </c>
    </row>
    <row r="248" spans="1:43" ht="30.75" customHeight="1" x14ac:dyDescent="0.15">
      <c r="A248" s="227" t="s">
        <v>292</v>
      </c>
      <c r="B248" s="227" t="s">
        <v>293</v>
      </c>
      <c r="C248" s="227" t="s">
        <v>784</v>
      </c>
      <c r="D248" s="214" t="s">
        <v>785</v>
      </c>
      <c r="E248" s="214" t="s">
        <v>207</v>
      </c>
      <c r="F248" s="214"/>
      <c r="G248" s="214"/>
      <c r="H248" s="214"/>
      <c r="I248" s="214"/>
      <c r="J248" s="214" t="s">
        <v>207</v>
      </c>
      <c r="K248" s="214"/>
      <c r="L248" s="214"/>
      <c r="M248" s="214" t="s">
        <v>296</v>
      </c>
      <c r="N248" s="214" t="s">
        <v>307</v>
      </c>
      <c r="O248" s="214" t="s">
        <v>325</v>
      </c>
      <c r="P248" s="214" t="s">
        <v>330</v>
      </c>
      <c r="Q248" s="214">
        <v>5</v>
      </c>
      <c r="R248" s="214" t="s">
        <v>783</v>
      </c>
      <c r="S248" s="214" t="s">
        <v>310</v>
      </c>
      <c r="T248" s="214" t="s">
        <v>311</v>
      </c>
      <c r="U248" s="214" t="s">
        <v>312</v>
      </c>
      <c r="V248" s="214" t="s">
        <v>441</v>
      </c>
      <c r="W248" s="214">
        <v>0</v>
      </c>
      <c r="X248" s="214">
        <v>20</v>
      </c>
      <c r="Y248" s="217">
        <f t="shared" si="23"/>
        <v>20</v>
      </c>
      <c r="Z248" s="214" t="s">
        <v>302</v>
      </c>
      <c r="AA248" s="214">
        <v>0</v>
      </c>
      <c r="AB248" s="214">
        <v>0</v>
      </c>
      <c r="AC248" s="214"/>
      <c r="AD248" s="214"/>
      <c r="AE248" s="214"/>
      <c r="AF248" s="219">
        <f t="shared" si="33"/>
        <v>0</v>
      </c>
      <c r="AG248" s="214"/>
      <c r="AH248" s="214"/>
      <c r="AI248" s="188">
        <f t="shared" si="29"/>
        <v>0</v>
      </c>
      <c r="AJ248" s="216">
        <f t="shared" si="30"/>
        <v>0</v>
      </c>
      <c r="AK248" s="216">
        <f t="shared" si="31"/>
        <v>0</v>
      </c>
      <c r="AL248" s="188">
        <f t="shared" si="32"/>
        <v>0</v>
      </c>
      <c r="AM248" s="214"/>
      <c r="AN248" s="214"/>
      <c r="AO248" s="214"/>
      <c r="AP248" s="214" t="s">
        <v>313</v>
      </c>
      <c r="AQ248" s="226" t="s">
        <v>314</v>
      </c>
    </row>
    <row r="249" spans="1:43" ht="30.75" customHeight="1" x14ac:dyDescent="0.15">
      <c r="A249" s="227" t="s">
        <v>292</v>
      </c>
      <c r="B249" s="227" t="s">
        <v>293</v>
      </c>
      <c r="C249" s="227" t="s">
        <v>339</v>
      </c>
      <c r="D249" s="214" t="s">
        <v>786</v>
      </c>
      <c r="E249" s="214" t="s">
        <v>151</v>
      </c>
      <c r="F249" s="212" t="s">
        <v>151</v>
      </c>
      <c r="G249" s="212"/>
      <c r="H249" s="212"/>
      <c r="I249" s="212"/>
      <c r="J249" s="212"/>
      <c r="K249" s="214" t="s">
        <v>222</v>
      </c>
      <c r="L249" s="212"/>
      <c r="M249" s="214" t="s">
        <v>296</v>
      </c>
      <c r="N249" s="214" t="s">
        <v>307</v>
      </c>
      <c r="O249" s="214" t="s">
        <v>308</v>
      </c>
      <c r="P249" s="214" t="s">
        <v>318</v>
      </c>
      <c r="Q249" s="214">
        <v>1</v>
      </c>
      <c r="R249" s="214" t="s">
        <v>521</v>
      </c>
      <c r="S249" s="214" t="s">
        <v>310</v>
      </c>
      <c r="T249" s="214" t="s">
        <v>311</v>
      </c>
      <c r="U249" s="214" t="s">
        <v>312</v>
      </c>
      <c r="V249" s="214" t="s">
        <v>522</v>
      </c>
      <c r="W249" s="214"/>
      <c r="X249" s="214"/>
      <c r="Y249" s="217">
        <f t="shared" si="23"/>
        <v>0</v>
      </c>
      <c r="Z249" s="214"/>
      <c r="AA249" s="214">
        <v>0</v>
      </c>
      <c r="AB249" s="214">
        <v>0</v>
      </c>
      <c r="AC249" s="214"/>
      <c r="AD249" s="214"/>
      <c r="AE249" s="214"/>
      <c r="AF249" s="219">
        <f t="shared" si="33"/>
        <v>0</v>
      </c>
      <c r="AG249" s="214"/>
      <c r="AH249" s="214"/>
      <c r="AI249" s="188">
        <f t="shared" si="29"/>
        <v>0</v>
      </c>
      <c r="AJ249" s="216">
        <f t="shared" si="30"/>
        <v>0</v>
      </c>
      <c r="AK249" s="216">
        <f t="shared" si="31"/>
        <v>0</v>
      </c>
      <c r="AL249" s="188">
        <f t="shared" si="32"/>
        <v>0</v>
      </c>
      <c r="AM249" s="214"/>
      <c r="AN249" s="214"/>
      <c r="AO249" s="214"/>
      <c r="AP249" s="214"/>
      <c r="AQ249" s="226"/>
    </row>
    <row r="250" spans="1:43" ht="30.75" customHeight="1" x14ac:dyDescent="0.15">
      <c r="A250" s="227" t="s">
        <v>292</v>
      </c>
      <c r="B250" s="227" t="s">
        <v>293</v>
      </c>
      <c r="C250" s="227" t="s">
        <v>431</v>
      </c>
      <c r="D250" s="214" t="s">
        <v>787</v>
      </c>
      <c r="E250" s="214" t="s">
        <v>160</v>
      </c>
      <c r="F250" s="214"/>
      <c r="G250" s="214" t="s">
        <v>160</v>
      </c>
      <c r="H250" s="214"/>
      <c r="I250" s="214"/>
      <c r="J250" s="214"/>
      <c r="K250" s="214"/>
      <c r="L250" s="212" t="s">
        <v>226</v>
      </c>
      <c r="M250" s="214" t="s">
        <v>317</v>
      </c>
      <c r="N250" s="214" t="s">
        <v>307</v>
      </c>
      <c r="O250" s="214" t="s">
        <v>298</v>
      </c>
      <c r="P250" s="214" t="s">
        <v>429</v>
      </c>
      <c r="Q250" s="214">
        <v>1</v>
      </c>
      <c r="R250" s="214" t="s">
        <v>788</v>
      </c>
      <c r="S250" s="214" t="s">
        <v>310</v>
      </c>
      <c r="T250" s="214" t="s">
        <v>519</v>
      </c>
      <c r="U250" s="214" t="s">
        <v>519</v>
      </c>
      <c r="V250" s="214" t="s">
        <v>789</v>
      </c>
      <c r="W250" s="214">
        <v>10000</v>
      </c>
      <c r="X250" s="214">
        <v>0</v>
      </c>
      <c r="Y250" s="217">
        <f t="shared" si="23"/>
        <v>10000</v>
      </c>
      <c r="Z250" s="214"/>
      <c r="AA250" s="214">
        <v>0</v>
      </c>
      <c r="AB250" s="214">
        <v>0</v>
      </c>
      <c r="AC250" s="214"/>
      <c r="AD250" s="214"/>
      <c r="AE250" s="214"/>
      <c r="AF250" s="219">
        <f t="shared" si="24"/>
        <v>0</v>
      </c>
      <c r="AG250" s="214"/>
      <c r="AH250" s="214"/>
      <c r="AI250" s="188">
        <f t="shared" si="25"/>
        <v>0</v>
      </c>
      <c r="AJ250" s="216">
        <f t="shared" si="26"/>
        <v>0</v>
      </c>
      <c r="AK250" s="216">
        <f t="shared" si="27"/>
        <v>0</v>
      </c>
      <c r="AL250" s="188">
        <f t="shared" si="28"/>
        <v>0</v>
      </c>
      <c r="AM250" s="214"/>
      <c r="AN250" s="214"/>
      <c r="AO250" s="214"/>
      <c r="AP250" s="214"/>
      <c r="AQ250" s="226"/>
    </row>
    <row r="251" spans="1:43" ht="30.75" customHeight="1" x14ac:dyDescent="0.15">
      <c r="A251" s="227" t="s">
        <v>292</v>
      </c>
      <c r="B251" s="227" t="s">
        <v>293</v>
      </c>
      <c r="C251" s="227" t="s">
        <v>790</v>
      </c>
      <c r="D251" s="214" t="s">
        <v>791</v>
      </c>
      <c r="E251" s="214" t="s">
        <v>151</v>
      </c>
      <c r="F251" s="212" t="s">
        <v>151</v>
      </c>
      <c r="G251" s="212"/>
      <c r="H251" s="212"/>
      <c r="I251" s="212"/>
      <c r="J251" s="212"/>
      <c r="K251" s="212"/>
      <c r="L251" s="212" t="s">
        <v>226</v>
      </c>
      <c r="M251" s="214" t="s">
        <v>296</v>
      </c>
      <c r="N251" s="214" t="s">
        <v>307</v>
      </c>
      <c r="O251" s="214" t="s">
        <v>298</v>
      </c>
      <c r="P251" s="214" t="s">
        <v>318</v>
      </c>
      <c r="Q251" s="214">
        <v>2</v>
      </c>
      <c r="R251" s="214" t="s">
        <v>792</v>
      </c>
      <c r="S251" s="214" t="s">
        <v>310</v>
      </c>
      <c r="T251" s="214" t="s">
        <v>364</v>
      </c>
      <c r="U251" s="214" t="s">
        <v>558</v>
      </c>
      <c r="V251" s="214" t="s">
        <v>558</v>
      </c>
      <c r="W251" s="214">
        <v>0</v>
      </c>
      <c r="X251" s="214">
        <v>197</v>
      </c>
      <c r="Y251" s="217">
        <f t="shared" ref="Y251:Y313" si="34">SUM(W251:X251)</f>
        <v>197</v>
      </c>
      <c r="Z251" s="214" t="s">
        <v>302</v>
      </c>
      <c r="AA251" s="214">
        <v>0</v>
      </c>
      <c r="AB251" s="214">
        <v>0</v>
      </c>
      <c r="AC251" s="214"/>
      <c r="AD251" s="214"/>
      <c r="AE251" s="214"/>
      <c r="AF251" s="219">
        <f t="shared" ref="AF251:AF311" si="35">SUM(AD251:AE251)</f>
        <v>0</v>
      </c>
      <c r="AG251" s="214"/>
      <c r="AH251" s="214"/>
      <c r="AI251" s="188">
        <f t="shared" ref="AI251:AI311" si="36">SUM(AG251:AH251)</f>
        <v>0</v>
      </c>
      <c r="AJ251" s="216">
        <f t="shared" ref="AJ251:AJ311" si="37">AD251+AG251</f>
        <v>0</v>
      </c>
      <c r="AK251" s="216">
        <f t="shared" ref="AK251:AK311" si="38">AE251+AH251</f>
        <v>0</v>
      </c>
      <c r="AL251" s="188">
        <f t="shared" ref="AL251:AL311" si="39">AJ251+AK251</f>
        <v>0</v>
      </c>
      <c r="AM251" s="214"/>
      <c r="AN251" s="214"/>
      <c r="AO251" s="214"/>
      <c r="AP251" s="214" t="s">
        <v>357</v>
      </c>
      <c r="AQ251" s="226" t="s">
        <v>358</v>
      </c>
    </row>
    <row r="252" spans="1:43" ht="30.75" customHeight="1" x14ac:dyDescent="0.15">
      <c r="A252" s="227" t="s">
        <v>292</v>
      </c>
      <c r="B252" s="227" t="s">
        <v>293</v>
      </c>
      <c r="C252" s="227" t="s">
        <v>596</v>
      </c>
      <c r="D252" s="214" t="s">
        <v>791</v>
      </c>
      <c r="E252" s="214" t="s">
        <v>151</v>
      </c>
      <c r="F252" s="212" t="s">
        <v>151</v>
      </c>
      <c r="G252" s="212"/>
      <c r="H252" s="212"/>
      <c r="I252" s="212"/>
      <c r="J252" s="212"/>
      <c r="K252" s="212"/>
      <c r="L252" s="212" t="s">
        <v>226</v>
      </c>
      <c r="M252" s="214" t="s">
        <v>296</v>
      </c>
      <c r="N252" s="214" t="s">
        <v>307</v>
      </c>
      <c r="O252" s="214" t="s">
        <v>298</v>
      </c>
      <c r="P252" s="214" t="s">
        <v>318</v>
      </c>
      <c r="Q252" s="214">
        <v>1</v>
      </c>
      <c r="R252" s="214" t="s">
        <v>793</v>
      </c>
      <c r="S252" s="214" t="s">
        <v>310</v>
      </c>
      <c r="T252" s="214" t="s">
        <v>364</v>
      </c>
      <c r="U252" s="214" t="s">
        <v>558</v>
      </c>
      <c r="V252" s="214" t="s">
        <v>794</v>
      </c>
      <c r="W252" s="214">
        <v>2</v>
      </c>
      <c r="X252" s="214">
        <v>40</v>
      </c>
      <c r="Y252" s="217">
        <f t="shared" si="34"/>
        <v>42</v>
      </c>
      <c r="Z252" s="214" t="s">
        <v>302</v>
      </c>
      <c r="AA252" s="214">
        <v>0</v>
      </c>
      <c r="AB252" s="214">
        <v>0</v>
      </c>
      <c r="AC252" s="214"/>
      <c r="AD252" s="214"/>
      <c r="AE252" s="214"/>
      <c r="AF252" s="219">
        <f t="shared" si="35"/>
        <v>0</v>
      </c>
      <c r="AG252" s="214"/>
      <c r="AH252" s="214"/>
      <c r="AI252" s="188">
        <f t="shared" si="36"/>
        <v>0</v>
      </c>
      <c r="AJ252" s="216">
        <f t="shared" si="37"/>
        <v>0</v>
      </c>
      <c r="AK252" s="216">
        <f t="shared" si="38"/>
        <v>0</v>
      </c>
      <c r="AL252" s="188">
        <f t="shared" si="39"/>
        <v>0</v>
      </c>
      <c r="AM252" s="214"/>
      <c r="AN252" s="214"/>
      <c r="AO252" s="214"/>
      <c r="AP252" s="214" t="s">
        <v>357</v>
      </c>
      <c r="AQ252" s="226" t="s">
        <v>358</v>
      </c>
    </row>
    <row r="253" spans="1:43" ht="30.75" customHeight="1" x14ac:dyDescent="0.25">
      <c r="A253" s="227" t="s">
        <v>292</v>
      </c>
      <c r="B253" s="227" t="s">
        <v>293</v>
      </c>
      <c r="C253" s="227" t="s">
        <v>483</v>
      </c>
      <c r="D253" s="214" t="s">
        <v>795</v>
      </c>
      <c r="E253" s="214" t="s">
        <v>362</v>
      </c>
      <c r="F253" s="212" t="s">
        <v>151</v>
      </c>
      <c r="G253" s="212"/>
      <c r="H253" s="228" t="s">
        <v>174</v>
      </c>
      <c r="I253" s="228"/>
      <c r="J253" s="228"/>
      <c r="K253" s="228"/>
      <c r="L253" s="212" t="s">
        <v>226</v>
      </c>
      <c r="M253" s="214" t="s">
        <v>296</v>
      </c>
      <c r="N253" s="214" t="s">
        <v>307</v>
      </c>
      <c r="O253" s="214" t="s">
        <v>298</v>
      </c>
      <c r="P253" s="214" t="s">
        <v>318</v>
      </c>
      <c r="Q253" s="214">
        <v>1</v>
      </c>
      <c r="R253" s="214" t="s">
        <v>796</v>
      </c>
      <c r="S253" s="214" t="s">
        <v>310</v>
      </c>
      <c r="T253" s="214" t="s">
        <v>554</v>
      </c>
      <c r="U253" s="214" t="s">
        <v>555</v>
      </c>
      <c r="V253" s="214" t="s">
        <v>797</v>
      </c>
      <c r="W253" s="214">
        <v>0</v>
      </c>
      <c r="X253" s="214">
        <v>260</v>
      </c>
      <c r="Y253" s="217">
        <f t="shared" si="34"/>
        <v>260</v>
      </c>
      <c r="Z253" s="214" t="s">
        <v>302</v>
      </c>
      <c r="AA253" s="214">
        <v>0</v>
      </c>
      <c r="AB253" s="214">
        <v>0</v>
      </c>
      <c r="AC253" s="214"/>
      <c r="AD253" s="214"/>
      <c r="AE253" s="214"/>
      <c r="AF253" s="219">
        <f t="shared" si="35"/>
        <v>0</v>
      </c>
      <c r="AG253" s="214"/>
      <c r="AH253" s="214"/>
      <c r="AI253" s="188">
        <f t="shared" si="36"/>
        <v>0</v>
      </c>
      <c r="AJ253" s="216">
        <f t="shared" si="37"/>
        <v>0</v>
      </c>
      <c r="AK253" s="216">
        <f t="shared" si="38"/>
        <v>0</v>
      </c>
      <c r="AL253" s="188">
        <f t="shared" si="39"/>
        <v>0</v>
      </c>
      <c r="AM253" s="214"/>
      <c r="AN253" s="214"/>
      <c r="AO253" s="214"/>
      <c r="AP253" s="214" t="s">
        <v>357</v>
      </c>
      <c r="AQ253" s="226" t="s">
        <v>358</v>
      </c>
    </row>
    <row r="254" spans="1:43" ht="30.75" customHeight="1" x14ac:dyDescent="0.25">
      <c r="A254" s="227" t="s">
        <v>292</v>
      </c>
      <c r="B254" s="227" t="s">
        <v>293</v>
      </c>
      <c r="C254" s="227" t="s">
        <v>675</v>
      </c>
      <c r="D254" s="214" t="s">
        <v>795</v>
      </c>
      <c r="E254" s="214" t="s">
        <v>362</v>
      </c>
      <c r="F254" s="212" t="s">
        <v>151</v>
      </c>
      <c r="G254" s="212"/>
      <c r="H254" s="228" t="s">
        <v>174</v>
      </c>
      <c r="I254" s="228"/>
      <c r="J254" s="228"/>
      <c r="K254" s="228"/>
      <c r="L254" s="212" t="s">
        <v>226</v>
      </c>
      <c r="M254" s="214" t="s">
        <v>296</v>
      </c>
      <c r="N254" s="214" t="s">
        <v>307</v>
      </c>
      <c r="O254" s="214" t="s">
        <v>298</v>
      </c>
      <c r="P254" s="214" t="s">
        <v>318</v>
      </c>
      <c r="Q254" s="214">
        <v>2</v>
      </c>
      <c r="R254" s="214" t="s">
        <v>798</v>
      </c>
      <c r="S254" s="214" t="s">
        <v>310</v>
      </c>
      <c r="T254" s="214" t="s">
        <v>554</v>
      </c>
      <c r="U254" s="214" t="s">
        <v>555</v>
      </c>
      <c r="V254" s="214" t="s">
        <v>799</v>
      </c>
      <c r="W254" s="214">
        <v>0</v>
      </c>
      <c r="X254" s="214">
        <v>110</v>
      </c>
      <c r="Y254" s="217">
        <f t="shared" si="34"/>
        <v>110</v>
      </c>
      <c r="Z254" s="214" t="s">
        <v>302</v>
      </c>
      <c r="AA254" s="214">
        <v>0</v>
      </c>
      <c r="AB254" s="214">
        <v>0</v>
      </c>
      <c r="AC254" s="214"/>
      <c r="AD254" s="214"/>
      <c r="AE254" s="214"/>
      <c r="AF254" s="219">
        <f t="shared" si="35"/>
        <v>0</v>
      </c>
      <c r="AG254" s="214"/>
      <c r="AH254" s="214"/>
      <c r="AI254" s="188">
        <f t="shared" si="36"/>
        <v>0</v>
      </c>
      <c r="AJ254" s="216">
        <f t="shared" si="37"/>
        <v>0</v>
      </c>
      <c r="AK254" s="216">
        <f t="shared" si="38"/>
        <v>0</v>
      </c>
      <c r="AL254" s="188">
        <f t="shared" si="39"/>
        <v>0</v>
      </c>
      <c r="AM254" s="214"/>
      <c r="AN254" s="214"/>
      <c r="AO254" s="214"/>
      <c r="AP254" s="214" t="s">
        <v>357</v>
      </c>
      <c r="AQ254" s="226" t="s">
        <v>358</v>
      </c>
    </row>
    <row r="255" spans="1:43" ht="30.75" customHeight="1" x14ac:dyDescent="0.15">
      <c r="A255" s="227" t="s">
        <v>292</v>
      </c>
      <c r="B255" s="227" t="s">
        <v>293</v>
      </c>
      <c r="C255" s="227" t="s">
        <v>734</v>
      </c>
      <c r="D255" s="214" t="s">
        <v>800</v>
      </c>
      <c r="E255" s="214" t="s">
        <v>151</v>
      </c>
      <c r="F255" s="212" t="s">
        <v>151</v>
      </c>
      <c r="G255" s="212"/>
      <c r="H255" s="212"/>
      <c r="I255" s="212"/>
      <c r="J255" s="212"/>
      <c r="K255" s="214" t="s">
        <v>222</v>
      </c>
      <c r="L255" s="212"/>
      <c r="M255" s="214" t="s">
        <v>296</v>
      </c>
      <c r="N255" s="214" t="s">
        <v>307</v>
      </c>
      <c r="O255" s="214" t="s">
        <v>298</v>
      </c>
      <c r="P255" s="214" t="s">
        <v>318</v>
      </c>
      <c r="Q255" s="214">
        <v>1</v>
      </c>
      <c r="R255" s="214" t="s">
        <v>380</v>
      </c>
      <c r="S255" s="214" t="s">
        <v>310</v>
      </c>
      <c r="T255" s="214" t="s">
        <v>311</v>
      </c>
      <c r="U255" s="214" t="s">
        <v>312</v>
      </c>
      <c r="V255" s="214" t="s">
        <v>312</v>
      </c>
      <c r="W255" s="214">
        <v>0</v>
      </c>
      <c r="X255" s="214">
        <v>5000</v>
      </c>
      <c r="Y255" s="217">
        <f t="shared" si="34"/>
        <v>5000</v>
      </c>
      <c r="Z255" s="214" t="s">
        <v>333</v>
      </c>
      <c r="AA255" s="214">
        <v>1</v>
      </c>
      <c r="AB255" s="214">
        <v>14</v>
      </c>
      <c r="AC255" s="214"/>
      <c r="AD255" s="214"/>
      <c r="AE255" s="214"/>
      <c r="AF255" s="219">
        <f t="shared" si="35"/>
        <v>0</v>
      </c>
      <c r="AG255" s="214"/>
      <c r="AH255" s="214"/>
      <c r="AI255" s="188">
        <f t="shared" si="36"/>
        <v>0</v>
      </c>
      <c r="AJ255" s="216">
        <f t="shared" si="37"/>
        <v>0</v>
      </c>
      <c r="AK255" s="216">
        <f t="shared" si="38"/>
        <v>0</v>
      </c>
      <c r="AL255" s="188">
        <f t="shared" si="39"/>
        <v>0</v>
      </c>
      <c r="AM255" s="214"/>
      <c r="AN255" s="214"/>
      <c r="AO255" s="214"/>
      <c r="AP255" s="214" t="s">
        <v>801</v>
      </c>
      <c r="AQ255" s="226" t="s">
        <v>358</v>
      </c>
    </row>
    <row r="256" spans="1:43" ht="30.75" customHeight="1" x14ac:dyDescent="0.15">
      <c r="A256" s="227" t="s">
        <v>292</v>
      </c>
      <c r="B256" s="227" t="s">
        <v>293</v>
      </c>
      <c r="C256" s="227" t="s">
        <v>573</v>
      </c>
      <c r="D256" s="214" t="s">
        <v>800</v>
      </c>
      <c r="E256" s="214" t="s">
        <v>151</v>
      </c>
      <c r="F256" s="212" t="s">
        <v>151</v>
      </c>
      <c r="G256" s="212"/>
      <c r="H256" s="212"/>
      <c r="I256" s="212"/>
      <c r="J256" s="212"/>
      <c r="K256" s="214" t="s">
        <v>222</v>
      </c>
      <c r="L256" s="212"/>
      <c r="M256" s="214" t="s">
        <v>296</v>
      </c>
      <c r="N256" s="214" t="s">
        <v>307</v>
      </c>
      <c r="O256" s="214" t="s">
        <v>298</v>
      </c>
      <c r="P256" s="214" t="s">
        <v>318</v>
      </c>
      <c r="Q256" s="214">
        <v>1</v>
      </c>
      <c r="R256" s="214" t="s">
        <v>802</v>
      </c>
      <c r="S256" s="214" t="s">
        <v>310</v>
      </c>
      <c r="T256" s="214" t="s">
        <v>311</v>
      </c>
      <c r="U256" s="214" t="s">
        <v>312</v>
      </c>
      <c r="V256" s="214" t="s">
        <v>522</v>
      </c>
      <c r="W256" s="214">
        <v>0</v>
      </c>
      <c r="X256" s="214">
        <v>5000</v>
      </c>
      <c r="Y256" s="217">
        <f t="shared" si="34"/>
        <v>5000</v>
      </c>
      <c r="Z256" s="214" t="s">
        <v>302</v>
      </c>
      <c r="AA256" s="214">
        <v>0</v>
      </c>
      <c r="AB256" s="214">
        <v>0</v>
      </c>
      <c r="AC256" s="214"/>
      <c r="AD256" s="214"/>
      <c r="AE256" s="214"/>
      <c r="AF256" s="219">
        <f t="shared" si="35"/>
        <v>0</v>
      </c>
      <c r="AG256" s="214"/>
      <c r="AH256" s="214"/>
      <c r="AI256" s="188">
        <f t="shared" si="36"/>
        <v>0</v>
      </c>
      <c r="AJ256" s="216">
        <f t="shared" si="37"/>
        <v>0</v>
      </c>
      <c r="AK256" s="216">
        <f t="shared" si="38"/>
        <v>0</v>
      </c>
      <c r="AL256" s="188">
        <f t="shared" si="39"/>
        <v>0</v>
      </c>
      <c r="AM256" s="214"/>
      <c r="AN256" s="214"/>
      <c r="AO256" s="214"/>
      <c r="AP256" s="214" t="s">
        <v>801</v>
      </c>
      <c r="AQ256" s="226" t="s">
        <v>358</v>
      </c>
    </row>
    <row r="257" spans="1:43" ht="30.75" customHeight="1" x14ac:dyDescent="0.15">
      <c r="A257" s="227" t="s">
        <v>292</v>
      </c>
      <c r="B257" s="227" t="s">
        <v>293</v>
      </c>
      <c r="C257" s="227" t="s">
        <v>680</v>
      </c>
      <c r="D257" s="214" t="s">
        <v>800</v>
      </c>
      <c r="E257" s="214" t="s">
        <v>151</v>
      </c>
      <c r="F257" s="212" t="s">
        <v>151</v>
      </c>
      <c r="G257" s="212"/>
      <c r="H257" s="212"/>
      <c r="I257" s="212"/>
      <c r="J257" s="212"/>
      <c r="K257" s="214" t="s">
        <v>222</v>
      </c>
      <c r="L257" s="212"/>
      <c r="M257" s="214" t="s">
        <v>296</v>
      </c>
      <c r="N257" s="214" t="s">
        <v>307</v>
      </c>
      <c r="O257" s="214" t="s">
        <v>298</v>
      </c>
      <c r="P257" s="214" t="s">
        <v>318</v>
      </c>
      <c r="Q257" s="214">
        <v>1</v>
      </c>
      <c r="R257" s="214" t="s">
        <v>628</v>
      </c>
      <c r="S257" s="214" t="s">
        <v>310</v>
      </c>
      <c r="T257" s="214" t="s">
        <v>311</v>
      </c>
      <c r="U257" s="214" t="s">
        <v>312</v>
      </c>
      <c r="V257" s="214" t="s">
        <v>356</v>
      </c>
      <c r="W257" s="214">
        <v>0</v>
      </c>
      <c r="X257" s="214">
        <v>8000</v>
      </c>
      <c r="Y257" s="217">
        <f t="shared" si="34"/>
        <v>8000</v>
      </c>
      <c r="Z257" s="214" t="s">
        <v>302</v>
      </c>
      <c r="AA257" s="214">
        <v>0</v>
      </c>
      <c r="AB257" s="214">
        <v>0</v>
      </c>
      <c r="AC257" s="214"/>
      <c r="AD257" s="214"/>
      <c r="AE257" s="214"/>
      <c r="AF257" s="219">
        <f t="shared" si="35"/>
        <v>0</v>
      </c>
      <c r="AG257" s="214"/>
      <c r="AH257" s="214"/>
      <c r="AI257" s="188">
        <f t="shared" si="36"/>
        <v>0</v>
      </c>
      <c r="AJ257" s="216">
        <f t="shared" si="37"/>
        <v>0</v>
      </c>
      <c r="AK257" s="216">
        <f t="shared" si="38"/>
        <v>0</v>
      </c>
      <c r="AL257" s="188">
        <f t="shared" si="39"/>
        <v>0</v>
      </c>
      <c r="AM257" s="214"/>
      <c r="AN257" s="214"/>
      <c r="AO257" s="214"/>
      <c r="AP257" s="214" t="s">
        <v>801</v>
      </c>
      <c r="AQ257" s="226" t="s">
        <v>358</v>
      </c>
    </row>
    <row r="258" spans="1:43" ht="30.75" customHeight="1" x14ac:dyDescent="0.15">
      <c r="A258" s="227" t="s">
        <v>292</v>
      </c>
      <c r="B258" s="227" t="s">
        <v>293</v>
      </c>
      <c r="C258" s="227" t="s">
        <v>434</v>
      </c>
      <c r="D258" s="214" t="s">
        <v>800</v>
      </c>
      <c r="E258" s="214" t="s">
        <v>151</v>
      </c>
      <c r="F258" s="212" t="s">
        <v>151</v>
      </c>
      <c r="G258" s="212"/>
      <c r="H258" s="212"/>
      <c r="I258" s="212"/>
      <c r="J258" s="212"/>
      <c r="K258" s="214" t="s">
        <v>222</v>
      </c>
      <c r="L258" s="212"/>
      <c r="M258" s="214" t="s">
        <v>296</v>
      </c>
      <c r="N258" s="214" t="s">
        <v>307</v>
      </c>
      <c r="O258" s="214" t="s">
        <v>298</v>
      </c>
      <c r="P258" s="214" t="s">
        <v>318</v>
      </c>
      <c r="Q258" s="214">
        <v>1</v>
      </c>
      <c r="R258" s="214" t="s">
        <v>803</v>
      </c>
      <c r="S258" s="214" t="s">
        <v>310</v>
      </c>
      <c r="T258" s="214" t="s">
        <v>311</v>
      </c>
      <c r="U258" s="214" t="s">
        <v>312</v>
      </c>
      <c r="V258" s="214" t="s">
        <v>491</v>
      </c>
      <c r="W258" s="214">
        <v>0</v>
      </c>
      <c r="X258" s="214">
        <v>30000</v>
      </c>
      <c r="Y258" s="217">
        <f t="shared" si="34"/>
        <v>30000</v>
      </c>
      <c r="Z258" s="214" t="s">
        <v>302</v>
      </c>
      <c r="AA258" s="214">
        <v>0</v>
      </c>
      <c r="AB258" s="214">
        <v>0</v>
      </c>
      <c r="AC258" s="214"/>
      <c r="AD258" s="214"/>
      <c r="AE258" s="214"/>
      <c r="AF258" s="219">
        <f t="shared" si="35"/>
        <v>0</v>
      </c>
      <c r="AG258" s="214"/>
      <c r="AH258" s="214"/>
      <c r="AI258" s="188">
        <f t="shared" si="36"/>
        <v>0</v>
      </c>
      <c r="AJ258" s="216">
        <f t="shared" si="37"/>
        <v>0</v>
      </c>
      <c r="AK258" s="216">
        <f t="shared" si="38"/>
        <v>0</v>
      </c>
      <c r="AL258" s="188">
        <f t="shared" si="39"/>
        <v>0</v>
      </c>
      <c r="AM258" s="214"/>
      <c r="AN258" s="214"/>
      <c r="AO258" s="214"/>
      <c r="AP258" s="214" t="s">
        <v>801</v>
      </c>
      <c r="AQ258" s="226" t="s">
        <v>358</v>
      </c>
    </row>
    <row r="259" spans="1:43" ht="30.75" customHeight="1" x14ac:dyDescent="0.15">
      <c r="A259" s="227" t="s">
        <v>292</v>
      </c>
      <c r="B259" s="227" t="s">
        <v>293</v>
      </c>
      <c r="C259" s="227" t="s">
        <v>486</v>
      </c>
      <c r="D259" s="214" t="s">
        <v>800</v>
      </c>
      <c r="E259" s="214" t="s">
        <v>151</v>
      </c>
      <c r="F259" s="212" t="s">
        <v>151</v>
      </c>
      <c r="G259" s="212"/>
      <c r="H259" s="212"/>
      <c r="I259" s="212"/>
      <c r="J259" s="212"/>
      <c r="K259" s="214" t="s">
        <v>222</v>
      </c>
      <c r="L259" s="212"/>
      <c r="M259" s="214" t="s">
        <v>296</v>
      </c>
      <c r="N259" s="214" t="s">
        <v>307</v>
      </c>
      <c r="O259" s="214" t="s">
        <v>298</v>
      </c>
      <c r="P259" s="214" t="s">
        <v>318</v>
      </c>
      <c r="Q259" s="214">
        <v>1</v>
      </c>
      <c r="R259" s="214" t="s">
        <v>804</v>
      </c>
      <c r="S259" s="214" t="s">
        <v>310</v>
      </c>
      <c r="T259" s="214" t="s">
        <v>311</v>
      </c>
      <c r="U259" s="214" t="s">
        <v>312</v>
      </c>
      <c r="V259" s="214" t="s">
        <v>426</v>
      </c>
      <c r="W259" s="214">
        <v>0</v>
      </c>
      <c r="X259" s="214">
        <v>30000</v>
      </c>
      <c r="Y259" s="217">
        <f t="shared" si="34"/>
        <v>30000</v>
      </c>
      <c r="Z259" s="214" t="s">
        <v>302</v>
      </c>
      <c r="AA259" s="214">
        <v>0</v>
      </c>
      <c r="AB259" s="214">
        <v>0</v>
      </c>
      <c r="AC259" s="214"/>
      <c r="AD259" s="214"/>
      <c r="AE259" s="214"/>
      <c r="AF259" s="219">
        <f t="shared" si="35"/>
        <v>0</v>
      </c>
      <c r="AG259" s="214"/>
      <c r="AH259" s="214"/>
      <c r="AI259" s="188">
        <f t="shared" si="36"/>
        <v>0</v>
      </c>
      <c r="AJ259" s="216">
        <f t="shared" si="37"/>
        <v>0</v>
      </c>
      <c r="AK259" s="216">
        <f t="shared" si="38"/>
        <v>0</v>
      </c>
      <c r="AL259" s="188">
        <f t="shared" si="39"/>
        <v>0</v>
      </c>
      <c r="AM259" s="214"/>
      <c r="AN259" s="214"/>
      <c r="AO259" s="214"/>
      <c r="AP259" s="214" t="s">
        <v>801</v>
      </c>
      <c r="AQ259" s="226" t="s">
        <v>358</v>
      </c>
    </row>
    <row r="260" spans="1:43" ht="30.75" customHeight="1" x14ac:dyDescent="0.15">
      <c r="A260" s="227" t="s">
        <v>292</v>
      </c>
      <c r="B260" s="227" t="s">
        <v>293</v>
      </c>
      <c r="C260" s="227" t="s">
        <v>418</v>
      </c>
      <c r="D260" s="214" t="s">
        <v>800</v>
      </c>
      <c r="E260" s="214" t="s">
        <v>151</v>
      </c>
      <c r="F260" s="212" t="s">
        <v>151</v>
      </c>
      <c r="G260" s="212"/>
      <c r="H260" s="212"/>
      <c r="I260" s="212"/>
      <c r="J260" s="212"/>
      <c r="K260" s="214" t="s">
        <v>222</v>
      </c>
      <c r="L260" s="212"/>
      <c r="M260" s="214" t="s">
        <v>296</v>
      </c>
      <c r="N260" s="214" t="s">
        <v>307</v>
      </c>
      <c r="O260" s="214" t="s">
        <v>298</v>
      </c>
      <c r="P260" s="214" t="s">
        <v>318</v>
      </c>
      <c r="Q260" s="214">
        <v>1</v>
      </c>
      <c r="R260" s="214" t="s">
        <v>805</v>
      </c>
      <c r="S260" s="214" t="s">
        <v>310</v>
      </c>
      <c r="T260" s="214" t="s">
        <v>311</v>
      </c>
      <c r="U260" s="214" t="s">
        <v>312</v>
      </c>
      <c r="V260" s="214" t="s">
        <v>551</v>
      </c>
      <c r="W260" s="214">
        <v>0</v>
      </c>
      <c r="X260" s="214">
        <v>20000</v>
      </c>
      <c r="Y260" s="217">
        <f t="shared" si="34"/>
        <v>20000</v>
      </c>
      <c r="Z260" s="214" t="s">
        <v>302</v>
      </c>
      <c r="AA260" s="214">
        <v>0</v>
      </c>
      <c r="AB260" s="214">
        <v>0</v>
      </c>
      <c r="AC260" s="214"/>
      <c r="AD260" s="214"/>
      <c r="AE260" s="214"/>
      <c r="AF260" s="219">
        <f t="shared" si="35"/>
        <v>0</v>
      </c>
      <c r="AG260" s="214"/>
      <c r="AH260" s="214"/>
      <c r="AI260" s="188">
        <f t="shared" si="36"/>
        <v>0</v>
      </c>
      <c r="AJ260" s="216">
        <f t="shared" si="37"/>
        <v>0</v>
      </c>
      <c r="AK260" s="216">
        <f t="shared" si="38"/>
        <v>0</v>
      </c>
      <c r="AL260" s="188">
        <f t="shared" si="39"/>
        <v>0</v>
      </c>
      <c r="AM260" s="214"/>
      <c r="AN260" s="214"/>
      <c r="AO260" s="214"/>
      <c r="AP260" s="214" t="s">
        <v>801</v>
      </c>
      <c r="AQ260" s="226" t="s">
        <v>358</v>
      </c>
    </row>
    <row r="261" spans="1:43" ht="30.75" customHeight="1" x14ac:dyDescent="0.15">
      <c r="A261" s="227" t="s">
        <v>292</v>
      </c>
      <c r="B261" s="227" t="s">
        <v>293</v>
      </c>
      <c r="C261" s="227" t="s">
        <v>427</v>
      </c>
      <c r="D261" s="214" t="s">
        <v>800</v>
      </c>
      <c r="E261" s="214" t="s">
        <v>151</v>
      </c>
      <c r="F261" s="212" t="s">
        <v>151</v>
      </c>
      <c r="G261" s="212"/>
      <c r="H261" s="212"/>
      <c r="I261" s="212"/>
      <c r="J261" s="212"/>
      <c r="K261" s="214" t="s">
        <v>222</v>
      </c>
      <c r="L261" s="212"/>
      <c r="M261" s="214" t="s">
        <v>296</v>
      </c>
      <c r="N261" s="214" t="s">
        <v>307</v>
      </c>
      <c r="O261" s="214" t="s">
        <v>298</v>
      </c>
      <c r="P261" s="214" t="s">
        <v>318</v>
      </c>
      <c r="Q261" s="214">
        <v>1</v>
      </c>
      <c r="R261" s="214" t="s">
        <v>806</v>
      </c>
      <c r="S261" s="214" t="s">
        <v>310</v>
      </c>
      <c r="T261" s="214" t="s">
        <v>311</v>
      </c>
      <c r="U261" s="214" t="s">
        <v>312</v>
      </c>
      <c r="V261" s="214" t="s">
        <v>807</v>
      </c>
      <c r="W261" s="214">
        <v>0</v>
      </c>
      <c r="X261" s="214">
        <v>6000</v>
      </c>
      <c r="Y261" s="217">
        <f t="shared" si="34"/>
        <v>6000</v>
      </c>
      <c r="Z261" s="214" t="s">
        <v>302</v>
      </c>
      <c r="AA261" s="214">
        <v>0</v>
      </c>
      <c r="AB261" s="214">
        <v>0</v>
      </c>
      <c r="AC261" s="214"/>
      <c r="AD261" s="214"/>
      <c r="AE261" s="214"/>
      <c r="AF261" s="219">
        <f t="shared" si="35"/>
        <v>0</v>
      </c>
      <c r="AG261" s="214"/>
      <c r="AH261" s="214"/>
      <c r="AI261" s="188">
        <f t="shared" si="36"/>
        <v>0</v>
      </c>
      <c r="AJ261" s="216">
        <f t="shared" si="37"/>
        <v>0</v>
      </c>
      <c r="AK261" s="216">
        <f t="shared" si="38"/>
        <v>0</v>
      </c>
      <c r="AL261" s="188">
        <f t="shared" si="39"/>
        <v>0</v>
      </c>
      <c r="AM261" s="214"/>
      <c r="AN261" s="214"/>
      <c r="AO261" s="214"/>
      <c r="AP261" s="214" t="s">
        <v>801</v>
      </c>
      <c r="AQ261" s="226" t="s">
        <v>358</v>
      </c>
    </row>
    <row r="262" spans="1:43" ht="30.75" customHeight="1" x14ac:dyDescent="0.25">
      <c r="A262" s="227" t="s">
        <v>292</v>
      </c>
      <c r="B262" s="227" t="s">
        <v>293</v>
      </c>
      <c r="C262" s="227" t="s">
        <v>629</v>
      </c>
      <c r="D262" s="214" t="s">
        <v>808</v>
      </c>
      <c r="E262" s="214" t="s">
        <v>362</v>
      </c>
      <c r="F262" s="212" t="s">
        <v>151</v>
      </c>
      <c r="G262" s="212"/>
      <c r="H262" s="228" t="s">
        <v>174</v>
      </c>
      <c r="I262" s="228"/>
      <c r="J262" s="228"/>
      <c r="K262" s="228"/>
      <c r="L262" s="212" t="s">
        <v>226</v>
      </c>
      <c r="M262" s="214" t="s">
        <v>296</v>
      </c>
      <c r="N262" s="214" t="s">
        <v>307</v>
      </c>
      <c r="O262" s="214" t="s">
        <v>298</v>
      </c>
      <c r="P262" s="214" t="s">
        <v>318</v>
      </c>
      <c r="Q262" s="214">
        <v>3</v>
      </c>
      <c r="R262" s="214" t="s">
        <v>730</v>
      </c>
      <c r="S262" s="214" t="s">
        <v>310</v>
      </c>
      <c r="T262" s="214" t="s">
        <v>731</v>
      </c>
      <c r="U262" s="214" t="s">
        <v>731</v>
      </c>
      <c r="V262" s="214" t="s">
        <v>732</v>
      </c>
      <c r="W262" s="214">
        <v>0</v>
      </c>
      <c r="X262" s="214">
        <v>75</v>
      </c>
      <c r="Y262" s="217">
        <f t="shared" si="34"/>
        <v>75</v>
      </c>
      <c r="Z262" s="214" t="s">
        <v>302</v>
      </c>
      <c r="AA262" s="214">
        <v>0</v>
      </c>
      <c r="AB262" s="214">
        <v>0</v>
      </c>
      <c r="AC262" s="214"/>
      <c r="AD262" s="214"/>
      <c r="AE262" s="214"/>
      <c r="AF262" s="219">
        <f t="shared" si="35"/>
        <v>0</v>
      </c>
      <c r="AG262" s="214"/>
      <c r="AH262" s="214"/>
      <c r="AI262" s="188">
        <f t="shared" si="36"/>
        <v>0</v>
      </c>
      <c r="AJ262" s="216">
        <f t="shared" si="37"/>
        <v>0</v>
      </c>
      <c r="AK262" s="216">
        <f t="shared" si="38"/>
        <v>0</v>
      </c>
      <c r="AL262" s="188">
        <f t="shared" si="39"/>
        <v>0</v>
      </c>
      <c r="AM262" s="214"/>
      <c r="AN262" s="214"/>
      <c r="AO262" s="214"/>
      <c r="AP262" s="214" t="s">
        <v>357</v>
      </c>
      <c r="AQ262" s="226" t="s">
        <v>358</v>
      </c>
    </row>
    <row r="263" spans="1:43" ht="30.75" customHeight="1" x14ac:dyDescent="0.15">
      <c r="A263" s="227" t="s">
        <v>292</v>
      </c>
      <c r="B263" s="227" t="s">
        <v>293</v>
      </c>
      <c r="C263" s="227" t="s">
        <v>431</v>
      </c>
      <c r="D263" s="214" t="s">
        <v>809</v>
      </c>
      <c r="E263" s="214" t="s">
        <v>151</v>
      </c>
      <c r="F263" s="212" t="s">
        <v>151</v>
      </c>
      <c r="G263" s="212"/>
      <c r="H263" s="212"/>
      <c r="I263" s="212"/>
      <c r="J263" s="212"/>
      <c r="K263" s="212"/>
      <c r="L263" s="212" t="s">
        <v>226</v>
      </c>
      <c r="M263" s="214" t="s">
        <v>296</v>
      </c>
      <c r="N263" s="214" t="s">
        <v>307</v>
      </c>
      <c r="O263" s="214" t="s">
        <v>298</v>
      </c>
      <c r="P263" s="214" t="s">
        <v>318</v>
      </c>
      <c r="Q263" s="214">
        <v>1</v>
      </c>
      <c r="R263" s="214" t="s">
        <v>764</v>
      </c>
      <c r="S263" s="214" t="s">
        <v>310</v>
      </c>
      <c r="T263" s="214" t="s">
        <v>519</v>
      </c>
      <c r="U263" s="214" t="s">
        <v>765</v>
      </c>
      <c r="V263" s="214" t="s">
        <v>765</v>
      </c>
      <c r="W263" s="214">
        <v>0</v>
      </c>
      <c r="X263" s="214">
        <v>200</v>
      </c>
      <c r="Y263" s="217">
        <f t="shared" si="34"/>
        <v>200</v>
      </c>
      <c r="Z263" s="214" t="s">
        <v>302</v>
      </c>
      <c r="AA263" s="214">
        <v>0</v>
      </c>
      <c r="AB263" s="214">
        <v>0</v>
      </c>
      <c r="AC263" s="214"/>
      <c r="AD263" s="214"/>
      <c r="AE263" s="214"/>
      <c r="AF263" s="219">
        <f t="shared" si="35"/>
        <v>0</v>
      </c>
      <c r="AG263" s="214"/>
      <c r="AH263" s="214"/>
      <c r="AI263" s="188">
        <f t="shared" si="36"/>
        <v>0</v>
      </c>
      <c r="AJ263" s="216">
        <f t="shared" si="37"/>
        <v>0</v>
      </c>
      <c r="AK263" s="216">
        <f t="shared" si="38"/>
        <v>0</v>
      </c>
      <c r="AL263" s="188">
        <f t="shared" si="39"/>
        <v>0</v>
      </c>
      <c r="AM263" s="214"/>
      <c r="AN263" s="214"/>
      <c r="AO263" s="214"/>
      <c r="AP263" s="214" t="s">
        <v>357</v>
      </c>
      <c r="AQ263" s="226" t="s">
        <v>358</v>
      </c>
    </row>
    <row r="264" spans="1:43" ht="30.75" customHeight="1" x14ac:dyDescent="0.15">
      <c r="A264" s="227" t="s">
        <v>292</v>
      </c>
      <c r="B264" s="227" t="s">
        <v>293</v>
      </c>
      <c r="C264" s="227" t="s">
        <v>446</v>
      </c>
      <c r="D264" s="214" t="s">
        <v>809</v>
      </c>
      <c r="E264" s="214" t="s">
        <v>151</v>
      </c>
      <c r="F264" s="212" t="s">
        <v>151</v>
      </c>
      <c r="G264" s="212"/>
      <c r="H264" s="212"/>
      <c r="I264" s="212"/>
      <c r="J264" s="212"/>
      <c r="K264" s="212"/>
      <c r="L264" s="212" t="s">
        <v>226</v>
      </c>
      <c r="M264" s="214" t="s">
        <v>296</v>
      </c>
      <c r="N264" s="214" t="s">
        <v>307</v>
      </c>
      <c r="O264" s="214" t="s">
        <v>298</v>
      </c>
      <c r="P264" s="214" t="s">
        <v>318</v>
      </c>
      <c r="Q264" s="214">
        <v>2</v>
      </c>
      <c r="R264" s="214" t="s">
        <v>613</v>
      </c>
      <c r="S264" s="214" t="s">
        <v>310</v>
      </c>
      <c r="T264" s="214" t="s">
        <v>519</v>
      </c>
      <c r="U264" s="214" t="s">
        <v>519</v>
      </c>
      <c r="V264" s="214" t="s">
        <v>519</v>
      </c>
      <c r="W264" s="214">
        <v>0</v>
      </c>
      <c r="X264" s="214">
        <v>166</v>
      </c>
      <c r="Y264" s="217">
        <f t="shared" si="34"/>
        <v>166</v>
      </c>
      <c r="Z264" s="214" t="s">
        <v>302</v>
      </c>
      <c r="AA264" s="214">
        <v>0</v>
      </c>
      <c r="AB264" s="214">
        <v>0</v>
      </c>
      <c r="AC264" s="214"/>
      <c r="AD264" s="214"/>
      <c r="AE264" s="214"/>
      <c r="AF264" s="219">
        <f t="shared" si="35"/>
        <v>0</v>
      </c>
      <c r="AG264" s="214"/>
      <c r="AH264" s="214"/>
      <c r="AI264" s="188">
        <f t="shared" si="36"/>
        <v>0</v>
      </c>
      <c r="AJ264" s="216">
        <f t="shared" si="37"/>
        <v>0</v>
      </c>
      <c r="AK264" s="216">
        <f t="shared" si="38"/>
        <v>0</v>
      </c>
      <c r="AL264" s="188">
        <f t="shared" si="39"/>
        <v>0</v>
      </c>
      <c r="AM264" s="214"/>
      <c r="AN264" s="214"/>
      <c r="AO264" s="214"/>
      <c r="AP264" s="214" t="s">
        <v>357</v>
      </c>
      <c r="AQ264" s="226" t="s">
        <v>358</v>
      </c>
    </row>
    <row r="265" spans="1:43" ht="30.75" customHeight="1" x14ac:dyDescent="0.15">
      <c r="A265" s="227" t="s">
        <v>292</v>
      </c>
      <c r="B265" s="227" t="s">
        <v>293</v>
      </c>
      <c r="C265" s="227" t="s">
        <v>810</v>
      </c>
      <c r="D265" s="214" t="s">
        <v>811</v>
      </c>
      <c r="E265" s="214" t="s">
        <v>151</v>
      </c>
      <c r="F265" s="212" t="s">
        <v>151</v>
      </c>
      <c r="G265" s="212"/>
      <c r="H265" s="212"/>
      <c r="I265" s="212"/>
      <c r="J265" s="212"/>
      <c r="K265" s="212"/>
      <c r="L265" s="212" t="s">
        <v>226</v>
      </c>
      <c r="M265" s="214" t="s">
        <v>296</v>
      </c>
      <c r="N265" s="214" t="s">
        <v>307</v>
      </c>
      <c r="O265" s="214" t="s">
        <v>298</v>
      </c>
      <c r="P265" s="214" t="s">
        <v>318</v>
      </c>
      <c r="Q265" s="214">
        <v>3</v>
      </c>
      <c r="R265" s="214" t="s">
        <v>557</v>
      </c>
      <c r="S265" s="214" t="s">
        <v>310</v>
      </c>
      <c r="T265" s="214" t="s">
        <v>364</v>
      </c>
      <c r="U265" s="214" t="s">
        <v>558</v>
      </c>
      <c r="V265" s="214" t="s">
        <v>558</v>
      </c>
      <c r="W265" s="214">
        <v>113</v>
      </c>
      <c r="X265" s="214">
        <v>0</v>
      </c>
      <c r="Y265" s="217">
        <f t="shared" si="34"/>
        <v>113</v>
      </c>
      <c r="Z265" s="214" t="s">
        <v>302</v>
      </c>
      <c r="AA265" s="214">
        <v>0</v>
      </c>
      <c r="AB265" s="214">
        <v>0</v>
      </c>
      <c r="AC265" s="214"/>
      <c r="AD265" s="214"/>
      <c r="AE265" s="214"/>
      <c r="AF265" s="219">
        <f t="shared" si="35"/>
        <v>0</v>
      </c>
      <c r="AG265" s="214"/>
      <c r="AH265" s="214"/>
      <c r="AI265" s="188">
        <f t="shared" si="36"/>
        <v>0</v>
      </c>
      <c r="AJ265" s="216">
        <f t="shared" si="37"/>
        <v>0</v>
      </c>
      <c r="AK265" s="216">
        <f t="shared" si="38"/>
        <v>0</v>
      </c>
      <c r="AL265" s="188">
        <f t="shared" si="39"/>
        <v>0</v>
      </c>
      <c r="AM265" s="214"/>
      <c r="AN265" s="214"/>
      <c r="AO265" s="214"/>
      <c r="AP265" s="214" t="s">
        <v>321</v>
      </c>
      <c r="AQ265" s="226" t="s">
        <v>322</v>
      </c>
    </row>
    <row r="266" spans="1:43" ht="30.75" customHeight="1" x14ac:dyDescent="0.15">
      <c r="A266" s="227" t="s">
        <v>292</v>
      </c>
      <c r="B266" s="227" t="s">
        <v>293</v>
      </c>
      <c r="C266" s="227" t="s">
        <v>812</v>
      </c>
      <c r="D266" s="214" t="s">
        <v>813</v>
      </c>
      <c r="E266" s="214" t="s">
        <v>160</v>
      </c>
      <c r="F266" s="214"/>
      <c r="G266" s="214" t="s">
        <v>160</v>
      </c>
      <c r="H266" s="214"/>
      <c r="I266" s="214"/>
      <c r="J266" s="214"/>
      <c r="K266" s="214" t="s">
        <v>222</v>
      </c>
      <c r="L266" s="214"/>
      <c r="M266" s="214" t="s">
        <v>317</v>
      </c>
      <c r="N266" s="214" t="s">
        <v>307</v>
      </c>
      <c r="O266" s="214" t="s">
        <v>298</v>
      </c>
      <c r="P266" s="214" t="s">
        <v>814</v>
      </c>
      <c r="Q266" s="214">
        <f>4*4</f>
        <v>16</v>
      </c>
      <c r="R266" s="214" t="s">
        <v>309</v>
      </c>
      <c r="S266" s="214" t="s">
        <v>310</v>
      </c>
      <c r="T266" s="214" t="s">
        <v>311</v>
      </c>
      <c r="U266" s="214" t="s">
        <v>312</v>
      </c>
      <c r="V266" s="214" t="s">
        <v>312</v>
      </c>
      <c r="W266" s="214">
        <v>2078</v>
      </c>
      <c r="X266" s="214">
        <v>346</v>
      </c>
      <c r="Y266" s="217">
        <f t="shared" si="34"/>
        <v>2424</v>
      </c>
      <c r="Z266" s="214" t="s">
        <v>302</v>
      </c>
      <c r="AA266" s="214">
        <v>0</v>
      </c>
      <c r="AB266" s="214">
        <v>0</v>
      </c>
      <c r="AC266" s="214"/>
      <c r="AD266" s="214"/>
      <c r="AE266" s="214"/>
      <c r="AF266" s="219">
        <f t="shared" si="35"/>
        <v>0</v>
      </c>
      <c r="AG266" s="214"/>
      <c r="AH266" s="214"/>
      <c r="AI266" s="188">
        <f t="shared" si="36"/>
        <v>0</v>
      </c>
      <c r="AJ266" s="216">
        <f t="shared" si="37"/>
        <v>0</v>
      </c>
      <c r="AK266" s="216">
        <f t="shared" si="38"/>
        <v>0</v>
      </c>
      <c r="AL266" s="188">
        <f t="shared" si="39"/>
        <v>0</v>
      </c>
      <c r="AM266" s="214"/>
      <c r="AN266" s="214"/>
      <c r="AO266" s="214"/>
      <c r="AP266" s="214" t="s">
        <v>321</v>
      </c>
      <c r="AQ266" s="226" t="s">
        <v>322</v>
      </c>
    </row>
    <row r="267" spans="1:43" ht="30.75" customHeight="1" x14ac:dyDescent="0.15">
      <c r="A267" s="227" t="s">
        <v>292</v>
      </c>
      <c r="B267" s="227" t="s">
        <v>293</v>
      </c>
      <c r="C267" s="227" t="s">
        <v>431</v>
      </c>
      <c r="D267" s="214" t="s">
        <v>815</v>
      </c>
      <c r="E267" s="214" t="s">
        <v>207</v>
      </c>
      <c r="F267" s="214"/>
      <c r="G267" s="214"/>
      <c r="H267" s="214"/>
      <c r="I267" s="214"/>
      <c r="J267" s="214" t="s">
        <v>207</v>
      </c>
      <c r="K267" s="214" t="s">
        <v>222</v>
      </c>
      <c r="L267" s="214"/>
      <c r="M267" s="214" t="s">
        <v>296</v>
      </c>
      <c r="N267" s="214" t="s">
        <v>307</v>
      </c>
      <c r="O267" s="214" t="s">
        <v>420</v>
      </c>
      <c r="P267" s="214" t="s">
        <v>341</v>
      </c>
      <c r="Q267" s="214">
        <v>1</v>
      </c>
      <c r="R267" s="214" t="s">
        <v>816</v>
      </c>
      <c r="S267" s="214" t="s">
        <v>310</v>
      </c>
      <c r="T267" s="214" t="s">
        <v>311</v>
      </c>
      <c r="U267" s="214" t="s">
        <v>312</v>
      </c>
      <c r="V267" s="214" t="s">
        <v>426</v>
      </c>
      <c r="W267" s="214">
        <v>0</v>
      </c>
      <c r="X267" s="214">
        <v>30</v>
      </c>
      <c r="Y267" s="217">
        <f t="shared" si="34"/>
        <v>30</v>
      </c>
      <c r="Z267" s="214" t="s">
        <v>302</v>
      </c>
      <c r="AA267" s="214">
        <v>0</v>
      </c>
      <c r="AB267" s="214">
        <v>0</v>
      </c>
      <c r="AC267" s="214"/>
      <c r="AD267" s="214"/>
      <c r="AE267" s="214"/>
      <c r="AF267" s="219">
        <f t="shared" si="35"/>
        <v>0</v>
      </c>
      <c r="AG267" s="214"/>
      <c r="AH267" s="214"/>
      <c r="AI267" s="188">
        <f t="shared" si="36"/>
        <v>0</v>
      </c>
      <c r="AJ267" s="216">
        <f t="shared" si="37"/>
        <v>0</v>
      </c>
      <c r="AK267" s="216">
        <f t="shared" si="38"/>
        <v>0</v>
      </c>
      <c r="AL267" s="188">
        <f t="shared" si="39"/>
        <v>0</v>
      </c>
      <c r="AM267" s="214"/>
      <c r="AN267" s="214"/>
      <c r="AO267" s="214"/>
      <c r="AP267" s="214" t="s">
        <v>313</v>
      </c>
      <c r="AQ267" s="226" t="s">
        <v>314</v>
      </c>
    </row>
    <row r="268" spans="1:43" ht="30.75" customHeight="1" x14ac:dyDescent="0.15">
      <c r="A268" s="227" t="s">
        <v>292</v>
      </c>
      <c r="B268" s="227" t="s">
        <v>293</v>
      </c>
      <c r="C268" s="227" t="s">
        <v>817</v>
      </c>
      <c r="D268" s="214" t="s">
        <v>818</v>
      </c>
      <c r="E268" s="214" t="s">
        <v>151</v>
      </c>
      <c r="F268" s="212" t="s">
        <v>151</v>
      </c>
      <c r="G268" s="212"/>
      <c r="H268" s="212"/>
      <c r="I268" s="212"/>
      <c r="J268" s="212"/>
      <c r="K268" s="212"/>
      <c r="L268" s="212"/>
      <c r="M268" s="214" t="s">
        <v>296</v>
      </c>
      <c r="N268" s="214" t="s">
        <v>297</v>
      </c>
      <c r="O268" s="214" t="s">
        <v>298</v>
      </c>
      <c r="P268" s="214" t="s">
        <v>299</v>
      </c>
      <c r="Q268" s="214">
        <v>4</v>
      </c>
      <c r="R268" s="214"/>
      <c r="S268" s="214"/>
      <c r="T268" s="214"/>
      <c r="U268" s="214"/>
      <c r="V268" s="214"/>
      <c r="W268" s="214"/>
      <c r="X268" s="214"/>
      <c r="Y268" s="217">
        <f t="shared" si="34"/>
        <v>0</v>
      </c>
      <c r="Z268" s="214"/>
      <c r="AA268" s="214">
        <v>0</v>
      </c>
      <c r="AB268" s="214">
        <v>0</v>
      </c>
      <c r="AC268" s="214" t="s">
        <v>301</v>
      </c>
      <c r="AD268" s="214">
        <v>0</v>
      </c>
      <c r="AE268" s="214">
        <v>0</v>
      </c>
      <c r="AF268" s="219">
        <f t="shared" si="35"/>
        <v>0</v>
      </c>
      <c r="AG268" s="214">
        <v>0</v>
      </c>
      <c r="AH268" s="214">
        <v>25</v>
      </c>
      <c r="AI268" s="188">
        <f t="shared" si="36"/>
        <v>25</v>
      </c>
      <c r="AJ268" s="216">
        <f t="shared" si="37"/>
        <v>0</v>
      </c>
      <c r="AK268" s="216">
        <f t="shared" si="38"/>
        <v>25</v>
      </c>
      <c r="AL268" s="188">
        <f t="shared" si="39"/>
        <v>25</v>
      </c>
      <c r="AM268" s="214" t="s">
        <v>302</v>
      </c>
      <c r="AN268" s="214">
        <v>0</v>
      </c>
      <c r="AO268" s="214">
        <v>0</v>
      </c>
      <c r="AP268" s="214" t="s">
        <v>303</v>
      </c>
      <c r="AQ268" s="225" t="s">
        <v>304</v>
      </c>
    </row>
    <row r="269" spans="1:43" ht="30.75" customHeight="1" x14ac:dyDescent="0.15">
      <c r="A269" s="227" t="s">
        <v>292</v>
      </c>
      <c r="B269" s="227" t="s">
        <v>293</v>
      </c>
      <c r="C269" s="227" t="s">
        <v>819</v>
      </c>
      <c r="D269" s="214" t="s">
        <v>820</v>
      </c>
      <c r="E269" s="214" t="s">
        <v>151</v>
      </c>
      <c r="F269" s="212" t="s">
        <v>151</v>
      </c>
      <c r="G269" s="212"/>
      <c r="H269" s="212"/>
      <c r="I269" s="212"/>
      <c r="J269" s="212"/>
      <c r="K269" s="214" t="s">
        <v>222</v>
      </c>
      <c r="L269" s="212"/>
      <c r="M269" s="214" t="s">
        <v>296</v>
      </c>
      <c r="N269" s="214" t="s">
        <v>307</v>
      </c>
      <c r="O269" s="214" t="s">
        <v>530</v>
      </c>
      <c r="P269" s="214" t="s">
        <v>531</v>
      </c>
      <c r="Q269" s="214">
        <f>31-5+12</f>
        <v>38</v>
      </c>
      <c r="R269" s="214" t="s">
        <v>327</v>
      </c>
      <c r="S269" s="214" t="s">
        <v>310</v>
      </c>
      <c r="T269" s="214" t="s">
        <v>311</v>
      </c>
      <c r="U269" s="214" t="s">
        <v>312</v>
      </c>
      <c r="V269" s="214" t="s">
        <v>312</v>
      </c>
      <c r="W269" s="214">
        <v>0</v>
      </c>
      <c r="X269" s="214">
        <v>70000</v>
      </c>
      <c r="Y269" s="217">
        <f t="shared" si="34"/>
        <v>70000</v>
      </c>
      <c r="Z269" s="214"/>
      <c r="AA269" s="214">
        <v>0</v>
      </c>
      <c r="AB269" s="214">
        <v>0</v>
      </c>
      <c r="AC269" s="214"/>
      <c r="AD269" s="214"/>
      <c r="AE269" s="214"/>
      <c r="AF269" s="219">
        <f t="shared" si="35"/>
        <v>0</v>
      </c>
      <c r="AG269" s="214"/>
      <c r="AH269" s="214"/>
      <c r="AI269" s="188">
        <f t="shared" si="36"/>
        <v>0</v>
      </c>
      <c r="AJ269" s="216">
        <f t="shared" si="37"/>
        <v>0</v>
      </c>
      <c r="AK269" s="216">
        <f t="shared" si="38"/>
        <v>0</v>
      </c>
      <c r="AL269" s="188">
        <f t="shared" si="39"/>
        <v>0</v>
      </c>
      <c r="AM269" s="214"/>
      <c r="AN269" s="214"/>
      <c r="AO269" s="214"/>
      <c r="AP269" s="214"/>
      <c r="AQ269" s="226"/>
    </row>
    <row r="270" spans="1:43" ht="30.75" customHeight="1" x14ac:dyDescent="0.15">
      <c r="A270" s="227" t="s">
        <v>292</v>
      </c>
      <c r="B270" s="227" t="s">
        <v>293</v>
      </c>
      <c r="C270" s="227" t="s">
        <v>374</v>
      </c>
      <c r="D270" s="214" t="s">
        <v>821</v>
      </c>
      <c r="E270" s="214" t="s">
        <v>207</v>
      </c>
      <c r="F270" s="214"/>
      <c r="G270" s="214"/>
      <c r="H270" s="214"/>
      <c r="I270" s="214"/>
      <c r="J270" s="214" t="s">
        <v>207</v>
      </c>
      <c r="K270" s="214" t="s">
        <v>222</v>
      </c>
      <c r="L270" s="214"/>
      <c r="M270" s="214" t="s">
        <v>296</v>
      </c>
      <c r="N270" s="214" t="s">
        <v>307</v>
      </c>
      <c r="O270" s="214" t="s">
        <v>424</v>
      </c>
      <c r="P270" s="214" t="s">
        <v>318</v>
      </c>
      <c r="Q270" s="214">
        <v>1</v>
      </c>
      <c r="R270" s="214" t="s">
        <v>309</v>
      </c>
      <c r="S270" s="214" t="s">
        <v>310</v>
      </c>
      <c r="T270" s="214" t="s">
        <v>311</v>
      </c>
      <c r="U270" s="214" t="s">
        <v>312</v>
      </c>
      <c r="V270" s="214" t="s">
        <v>312</v>
      </c>
      <c r="W270" s="214">
        <v>0</v>
      </c>
      <c r="X270" s="214">
        <v>40</v>
      </c>
      <c r="Y270" s="217">
        <f t="shared" si="34"/>
        <v>40</v>
      </c>
      <c r="Z270" s="214" t="s">
        <v>302</v>
      </c>
      <c r="AA270" s="214">
        <v>0</v>
      </c>
      <c r="AB270" s="214">
        <v>0</v>
      </c>
      <c r="AC270" s="214"/>
      <c r="AD270" s="214"/>
      <c r="AE270" s="214"/>
      <c r="AF270" s="219">
        <f t="shared" si="35"/>
        <v>0</v>
      </c>
      <c r="AG270" s="214"/>
      <c r="AH270" s="214"/>
      <c r="AI270" s="188">
        <f t="shared" si="36"/>
        <v>0</v>
      </c>
      <c r="AJ270" s="216">
        <f t="shared" si="37"/>
        <v>0</v>
      </c>
      <c r="AK270" s="216">
        <f t="shared" si="38"/>
        <v>0</v>
      </c>
      <c r="AL270" s="188">
        <f t="shared" si="39"/>
        <v>0</v>
      </c>
      <c r="AM270" s="214"/>
      <c r="AN270" s="214"/>
      <c r="AO270" s="214"/>
      <c r="AP270" s="214" t="s">
        <v>313</v>
      </c>
      <c r="AQ270" s="226" t="s">
        <v>314</v>
      </c>
    </row>
    <row r="271" spans="1:43" ht="30.75" customHeight="1" x14ac:dyDescent="0.15">
      <c r="A271" s="227" t="s">
        <v>292</v>
      </c>
      <c r="B271" s="227" t="s">
        <v>293</v>
      </c>
      <c r="C271" s="227" t="s">
        <v>822</v>
      </c>
      <c r="D271" s="214" t="s">
        <v>823</v>
      </c>
      <c r="E271" s="214" t="s">
        <v>160</v>
      </c>
      <c r="F271" s="214"/>
      <c r="G271" s="214" t="s">
        <v>160</v>
      </c>
      <c r="H271" s="214"/>
      <c r="I271" s="214"/>
      <c r="J271" s="214"/>
      <c r="K271" s="214" t="s">
        <v>222</v>
      </c>
      <c r="L271" s="214"/>
      <c r="M271" s="214" t="s">
        <v>317</v>
      </c>
      <c r="N271" s="214" t="s">
        <v>307</v>
      </c>
      <c r="O271" s="214" t="s">
        <v>298</v>
      </c>
      <c r="P271" s="214" t="s">
        <v>318</v>
      </c>
      <c r="Q271" s="214">
        <v>4</v>
      </c>
      <c r="R271" s="214" t="s">
        <v>565</v>
      </c>
      <c r="S271" s="214" t="s">
        <v>310</v>
      </c>
      <c r="T271" s="214" t="s">
        <v>311</v>
      </c>
      <c r="U271" s="214" t="s">
        <v>312</v>
      </c>
      <c r="V271" s="214" t="s">
        <v>312</v>
      </c>
      <c r="W271" s="214">
        <v>1009</v>
      </c>
      <c r="X271" s="214">
        <v>279</v>
      </c>
      <c r="Y271" s="217">
        <f t="shared" si="34"/>
        <v>1288</v>
      </c>
      <c r="Z271" s="214" t="s">
        <v>333</v>
      </c>
      <c r="AA271" s="214">
        <v>1</v>
      </c>
      <c r="AB271" s="214">
        <v>95</v>
      </c>
      <c r="AC271" s="214"/>
      <c r="AD271" s="214"/>
      <c r="AE271" s="214"/>
      <c r="AF271" s="219">
        <f t="shared" si="35"/>
        <v>0</v>
      </c>
      <c r="AG271" s="214"/>
      <c r="AH271" s="214"/>
      <c r="AI271" s="188">
        <f t="shared" si="36"/>
        <v>0</v>
      </c>
      <c r="AJ271" s="216">
        <f t="shared" si="37"/>
        <v>0</v>
      </c>
      <c r="AK271" s="216">
        <f t="shared" si="38"/>
        <v>0</v>
      </c>
      <c r="AL271" s="188">
        <f t="shared" si="39"/>
        <v>0</v>
      </c>
      <c r="AM271" s="214"/>
      <c r="AN271" s="214"/>
      <c r="AO271" s="214"/>
      <c r="AP271" s="214" t="s">
        <v>321</v>
      </c>
      <c r="AQ271" s="226" t="s">
        <v>322</v>
      </c>
    </row>
    <row r="272" spans="1:43" ht="30.75" customHeight="1" x14ac:dyDescent="0.15">
      <c r="A272" s="227" t="s">
        <v>292</v>
      </c>
      <c r="B272" s="227" t="s">
        <v>293</v>
      </c>
      <c r="C272" s="227" t="s">
        <v>486</v>
      </c>
      <c r="D272" s="214" t="s">
        <v>824</v>
      </c>
      <c r="E272" s="214" t="s">
        <v>151</v>
      </c>
      <c r="F272" s="212" t="s">
        <v>151</v>
      </c>
      <c r="G272" s="212"/>
      <c r="H272" s="212"/>
      <c r="I272" s="212"/>
      <c r="J272" s="212"/>
      <c r="K272" s="212"/>
      <c r="L272" s="212" t="s">
        <v>226</v>
      </c>
      <c r="M272" s="214" t="s">
        <v>296</v>
      </c>
      <c r="N272" s="214" t="s">
        <v>307</v>
      </c>
      <c r="O272" s="214" t="s">
        <v>298</v>
      </c>
      <c r="P272" s="214" t="s">
        <v>318</v>
      </c>
      <c r="Q272" s="214">
        <v>1</v>
      </c>
      <c r="R272" s="214" t="s">
        <v>464</v>
      </c>
      <c r="S272" s="214" t="s">
        <v>310</v>
      </c>
      <c r="T272" s="214" t="s">
        <v>351</v>
      </c>
      <c r="U272" s="214" t="s">
        <v>351</v>
      </c>
      <c r="V272" s="214" t="s">
        <v>351</v>
      </c>
      <c r="W272" s="214">
        <v>0</v>
      </c>
      <c r="X272" s="214">
        <v>750</v>
      </c>
      <c r="Y272" s="217">
        <f t="shared" si="34"/>
        <v>750</v>
      </c>
      <c r="Z272" s="214" t="s">
        <v>333</v>
      </c>
      <c r="AA272" s="214">
        <v>1</v>
      </c>
      <c r="AB272" s="214">
        <v>150</v>
      </c>
      <c r="AC272" s="214"/>
      <c r="AD272" s="214"/>
      <c r="AE272" s="214"/>
      <c r="AF272" s="219">
        <f t="shared" si="35"/>
        <v>0</v>
      </c>
      <c r="AG272" s="214"/>
      <c r="AH272" s="214"/>
      <c r="AI272" s="188">
        <f t="shared" si="36"/>
        <v>0</v>
      </c>
      <c r="AJ272" s="216">
        <f t="shared" si="37"/>
        <v>0</v>
      </c>
      <c r="AK272" s="216">
        <f t="shared" si="38"/>
        <v>0</v>
      </c>
      <c r="AL272" s="188">
        <f t="shared" si="39"/>
        <v>0</v>
      </c>
      <c r="AM272" s="214"/>
      <c r="AN272" s="214"/>
      <c r="AO272" s="214"/>
      <c r="AP272" s="214" t="s">
        <v>357</v>
      </c>
      <c r="AQ272" s="226" t="s">
        <v>358</v>
      </c>
    </row>
    <row r="273" spans="1:43" ht="30.75" customHeight="1" x14ac:dyDescent="0.15">
      <c r="A273" s="227" t="s">
        <v>292</v>
      </c>
      <c r="B273" s="227" t="s">
        <v>293</v>
      </c>
      <c r="C273" s="227" t="s">
        <v>474</v>
      </c>
      <c r="D273" s="214" t="s">
        <v>824</v>
      </c>
      <c r="E273" s="214" t="s">
        <v>160</v>
      </c>
      <c r="F273" s="214"/>
      <c r="G273" s="214" t="s">
        <v>160</v>
      </c>
      <c r="H273" s="214"/>
      <c r="I273" s="214"/>
      <c r="J273" s="214"/>
      <c r="K273" s="214"/>
      <c r="L273" s="214"/>
      <c r="M273" s="214" t="s">
        <v>317</v>
      </c>
      <c r="N273" s="214" t="s">
        <v>307</v>
      </c>
      <c r="O273" s="214" t="s">
        <v>298</v>
      </c>
      <c r="P273" s="214" t="s">
        <v>318</v>
      </c>
      <c r="Q273" s="214">
        <v>3</v>
      </c>
      <c r="R273" s="214" t="s">
        <v>631</v>
      </c>
      <c r="S273" s="214" t="s">
        <v>310</v>
      </c>
      <c r="T273" s="214" t="s">
        <v>311</v>
      </c>
      <c r="U273" s="214" t="s">
        <v>312</v>
      </c>
      <c r="V273" s="214" t="s">
        <v>441</v>
      </c>
      <c r="W273" s="214">
        <v>372</v>
      </c>
      <c r="X273" s="214">
        <v>119</v>
      </c>
      <c r="Y273" s="217">
        <f t="shared" si="34"/>
        <v>491</v>
      </c>
      <c r="Z273" s="214" t="s">
        <v>333</v>
      </c>
      <c r="AA273" s="214">
        <v>1</v>
      </c>
      <c r="AB273" s="214">
        <v>40</v>
      </c>
      <c r="AC273" s="214"/>
      <c r="AD273" s="214"/>
      <c r="AE273" s="214"/>
      <c r="AF273" s="219">
        <f t="shared" si="35"/>
        <v>0</v>
      </c>
      <c r="AG273" s="214"/>
      <c r="AH273" s="214"/>
      <c r="AI273" s="188">
        <f t="shared" si="36"/>
        <v>0</v>
      </c>
      <c r="AJ273" s="216">
        <f t="shared" si="37"/>
        <v>0</v>
      </c>
      <c r="AK273" s="216">
        <f t="shared" si="38"/>
        <v>0</v>
      </c>
      <c r="AL273" s="188">
        <f t="shared" si="39"/>
        <v>0</v>
      </c>
      <c r="AM273" s="214"/>
      <c r="AN273" s="214"/>
      <c r="AO273" s="214"/>
      <c r="AP273" s="214" t="s">
        <v>357</v>
      </c>
      <c r="AQ273" s="226" t="s">
        <v>358</v>
      </c>
    </row>
    <row r="274" spans="1:43" ht="30.75" customHeight="1" x14ac:dyDescent="0.15">
      <c r="A274" s="227" t="s">
        <v>292</v>
      </c>
      <c r="B274" s="227" t="s">
        <v>293</v>
      </c>
      <c r="C274" s="227" t="s">
        <v>448</v>
      </c>
      <c r="D274" s="214" t="s">
        <v>824</v>
      </c>
      <c r="E274" s="214" t="s">
        <v>151</v>
      </c>
      <c r="F274" s="212" t="s">
        <v>151</v>
      </c>
      <c r="G274" s="212"/>
      <c r="H274" s="212"/>
      <c r="I274" s="212"/>
      <c r="J274" s="212"/>
      <c r="K274" s="214" t="s">
        <v>222</v>
      </c>
      <c r="L274" s="212"/>
      <c r="M274" s="214" t="s">
        <v>296</v>
      </c>
      <c r="N274" s="214" t="s">
        <v>307</v>
      </c>
      <c r="O274" s="214" t="s">
        <v>298</v>
      </c>
      <c r="P274" s="214" t="s">
        <v>318</v>
      </c>
      <c r="Q274" s="214">
        <v>1</v>
      </c>
      <c r="R274" s="214" t="s">
        <v>825</v>
      </c>
      <c r="S274" s="214" t="s">
        <v>310</v>
      </c>
      <c r="T274" s="214" t="s">
        <v>311</v>
      </c>
      <c r="U274" s="214" t="s">
        <v>312</v>
      </c>
      <c r="V274" s="214" t="s">
        <v>591</v>
      </c>
      <c r="W274" s="214">
        <v>0</v>
      </c>
      <c r="X274" s="214">
        <v>380</v>
      </c>
      <c r="Y274" s="217">
        <f t="shared" si="34"/>
        <v>380</v>
      </c>
      <c r="Z274" s="214" t="s">
        <v>302</v>
      </c>
      <c r="AA274" s="214">
        <v>0</v>
      </c>
      <c r="AB274" s="214">
        <v>0</v>
      </c>
      <c r="AC274" s="214"/>
      <c r="AD274" s="214"/>
      <c r="AE274" s="214"/>
      <c r="AF274" s="219">
        <f t="shared" si="35"/>
        <v>0</v>
      </c>
      <c r="AG274" s="214"/>
      <c r="AH274" s="214"/>
      <c r="AI274" s="188">
        <f t="shared" si="36"/>
        <v>0</v>
      </c>
      <c r="AJ274" s="216">
        <f t="shared" si="37"/>
        <v>0</v>
      </c>
      <c r="AK274" s="216">
        <f t="shared" si="38"/>
        <v>0</v>
      </c>
      <c r="AL274" s="188">
        <f t="shared" si="39"/>
        <v>0</v>
      </c>
      <c r="AM274" s="214"/>
      <c r="AN274" s="214"/>
      <c r="AO274" s="214"/>
      <c r="AP274" s="214" t="s">
        <v>357</v>
      </c>
      <c r="AQ274" s="226" t="s">
        <v>358</v>
      </c>
    </row>
    <row r="275" spans="1:43" ht="30.75" customHeight="1" x14ac:dyDescent="0.15">
      <c r="A275" s="227" t="s">
        <v>292</v>
      </c>
      <c r="B275" s="227" t="s">
        <v>293</v>
      </c>
      <c r="C275" s="227" t="s">
        <v>826</v>
      </c>
      <c r="D275" s="214" t="s">
        <v>827</v>
      </c>
      <c r="E275" s="214" t="s">
        <v>160</v>
      </c>
      <c r="F275" s="214"/>
      <c r="G275" s="214" t="s">
        <v>160</v>
      </c>
      <c r="H275" s="214"/>
      <c r="I275" s="214"/>
      <c r="J275" s="214"/>
      <c r="K275" s="214" t="s">
        <v>222</v>
      </c>
      <c r="L275" s="214"/>
      <c r="M275" s="214" t="s">
        <v>317</v>
      </c>
      <c r="N275" s="214" t="s">
        <v>307</v>
      </c>
      <c r="O275" s="214" t="s">
        <v>298</v>
      </c>
      <c r="P275" s="214" t="s">
        <v>412</v>
      </c>
      <c r="Q275" s="214">
        <v>6</v>
      </c>
      <c r="R275" s="214" t="s">
        <v>319</v>
      </c>
      <c r="S275" s="214" t="s">
        <v>310</v>
      </c>
      <c r="T275" s="214" t="s">
        <v>311</v>
      </c>
      <c r="U275" s="214" t="s">
        <v>312</v>
      </c>
      <c r="V275" s="214" t="s">
        <v>320</v>
      </c>
      <c r="W275" s="214">
        <v>3525</v>
      </c>
      <c r="X275" s="214">
        <v>323</v>
      </c>
      <c r="Y275" s="217">
        <f t="shared" si="34"/>
        <v>3848</v>
      </c>
      <c r="Z275" s="214" t="s">
        <v>302</v>
      </c>
      <c r="AA275" s="214">
        <v>0</v>
      </c>
      <c r="AB275" s="214">
        <v>0</v>
      </c>
      <c r="AC275" s="214"/>
      <c r="AD275" s="214"/>
      <c r="AE275" s="214"/>
      <c r="AF275" s="219">
        <f t="shared" si="35"/>
        <v>0</v>
      </c>
      <c r="AG275" s="214"/>
      <c r="AH275" s="214"/>
      <c r="AI275" s="188">
        <f t="shared" si="36"/>
        <v>0</v>
      </c>
      <c r="AJ275" s="216">
        <f t="shared" si="37"/>
        <v>0</v>
      </c>
      <c r="AK275" s="216">
        <f t="shared" si="38"/>
        <v>0</v>
      </c>
      <c r="AL275" s="188">
        <f t="shared" si="39"/>
        <v>0</v>
      </c>
      <c r="AM275" s="214"/>
      <c r="AN275" s="214"/>
      <c r="AO275" s="214"/>
      <c r="AP275" s="214" t="s">
        <v>321</v>
      </c>
      <c r="AQ275" s="226" t="s">
        <v>322</v>
      </c>
    </row>
    <row r="276" spans="1:43" ht="30.75" customHeight="1" x14ac:dyDescent="0.15">
      <c r="A276" s="227" t="s">
        <v>292</v>
      </c>
      <c r="B276" s="227" t="s">
        <v>293</v>
      </c>
      <c r="C276" s="227" t="s">
        <v>323</v>
      </c>
      <c r="D276" s="214" t="s">
        <v>828</v>
      </c>
      <c r="E276" s="214" t="s">
        <v>207</v>
      </c>
      <c r="F276" s="214"/>
      <c r="G276" s="214"/>
      <c r="H276" s="214"/>
      <c r="I276" s="214"/>
      <c r="J276" s="214" t="s">
        <v>207</v>
      </c>
      <c r="K276" s="214" t="s">
        <v>222</v>
      </c>
      <c r="L276" s="214"/>
      <c r="M276" s="214" t="s">
        <v>296</v>
      </c>
      <c r="N276" s="214" t="s">
        <v>307</v>
      </c>
      <c r="O276" s="214" t="s">
        <v>420</v>
      </c>
      <c r="P276" s="214" t="s">
        <v>341</v>
      </c>
      <c r="Q276" s="214">
        <v>1</v>
      </c>
      <c r="R276" s="214" t="s">
        <v>327</v>
      </c>
      <c r="S276" s="214" t="s">
        <v>310</v>
      </c>
      <c r="T276" s="214" t="s">
        <v>311</v>
      </c>
      <c r="U276" s="214" t="s">
        <v>312</v>
      </c>
      <c r="V276" s="214" t="s">
        <v>312</v>
      </c>
      <c r="W276" s="214">
        <v>0</v>
      </c>
      <c r="X276" s="214">
        <v>20</v>
      </c>
      <c r="Y276" s="217">
        <f t="shared" si="34"/>
        <v>20</v>
      </c>
      <c r="Z276" s="214" t="s">
        <v>302</v>
      </c>
      <c r="AA276" s="214">
        <v>0</v>
      </c>
      <c r="AB276" s="214">
        <v>0</v>
      </c>
      <c r="AC276" s="214"/>
      <c r="AD276" s="214"/>
      <c r="AE276" s="214"/>
      <c r="AF276" s="219">
        <f t="shared" si="35"/>
        <v>0</v>
      </c>
      <c r="AG276" s="214"/>
      <c r="AH276" s="214"/>
      <c r="AI276" s="188">
        <f t="shared" si="36"/>
        <v>0</v>
      </c>
      <c r="AJ276" s="216">
        <f t="shared" si="37"/>
        <v>0</v>
      </c>
      <c r="AK276" s="216">
        <f t="shared" si="38"/>
        <v>0</v>
      </c>
      <c r="AL276" s="188">
        <f t="shared" si="39"/>
        <v>0</v>
      </c>
      <c r="AM276" s="214"/>
      <c r="AN276" s="214"/>
      <c r="AO276" s="214"/>
      <c r="AP276" s="214" t="s">
        <v>313</v>
      </c>
      <c r="AQ276" s="226" t="s">
        <v>314</v>
      </c>
    </row>
    <row r="277" spans="1:43" ht="30.75" customHeight="1" x14ac:dyDescent="0.15">
      <c r="A277" s="227" t="s">
        <v>292</v>
      </c>
      <c r="B277" s="227" t="s">
        <v>293</v>
      </c>
      <c r="C277" s="227" t="s">
        <v>829</v>
      </c>
      <c r="D277" s="214" t="s">
        <v>830</v>
      </c>
      <c r="E277" s="214" t="s">
        <v>160</v>
      </c>
      <c r="F277" s="214"/>
      <c r="G277" s="214" t="s">
        <v>160</v>
      </c>
      <c r="H277" s="214"/>
      <c r="I277" s="214"/>
      <c r="J277" s="214"/>
      <c r="K277" s="214" t="s">
        <v>222</v>
      </c>
      <c r="L277" s="214"/>
      <c r="M277" s="214" t="s">
        <v>317</v>
      </c>
      <c r="N277" s="214" t="s">
        <v>307</v>
      </c>
      <c r="O277" s="214" t="s">
        <v>298</v>
      </c>
      <c r="P277" s="214" t="s">
        <v>330</v>
      </c>
      <c r="Q277" s="214">
        <v>4</v>
      </c>
      <c r="R277" s="214" t="s">
        <v>327</v>
      </c>
      <c r="S277" s="214" t="s">
        <v>310</v>
      </c>
      <c r="T277" s="214" t="s">
        <v>311</v>
      </c>
      <c r="U277" s="214" t="s">
        <v>312</v>
      </c>
      <c r="V277" s="214" t="s">
        <v>312</v>
      </c>
      <c r="W277" s="214">
        <v>161</v>
      </c>
      <c r="X277" s="214">
        <v>204</v>
      </c>
      <c r="Y277" s="217">
        <f t="shared" si="34"/>
        <v>365</v>
      </c>
      <c r="Z277" s="214" t="s">
        <v>333</v>
      </c>
      <c r="AA277" s="214">
        <v>1</v>
      </c>
      <c r="AB277" s="214">
        <v>40</v>
      </c>
      <c r="AC277" s="214"/>
      <c r="AD277" s="214"/>
      <c r="AE277" s="214"/>
      <c r="AF277" s="219">
        <f t="shared" si="35"/>
        <v>0</v>
      </c>
      <c r="AG277" s="214"/>
      <c r="AH277" s="214"/>
      <c r="AI277" s="188">
        <f t="shared" si="36"/>
        <v>0</v>
      </c>
      <c r="AJ277" s="216">
        <f t="shared" si="37"/>
        <v>0</v>
      </c>
      <c r="AK277" s="216">
        <f t="shared" si="38"/>
        <v>0</v>
      </c>
      <c r="AL277" s="188">
        <f t="shared" si="39"/>
        <v>0</v>
      </c>
      <c r="AM277" s="214"/>
      <c r="AN277" s="214"/>
      <c r="AO277" s="214"/>
      <c r="AP277" s="214" t="s">
        <v>321</v>
      </c>
      <c r="AQ277" s="226" t="s">
        <v>322</v>
      </c>
    </row>
    <row r="278" spans="1:43" ht="30.75" customHeight="1" x14ac:dyDescent="0.15">
      <c r="A278" s="227" t="s">
        <v>292</v>
      </c>
      <c r="B278" s="227" t="s">
        <v>293</v>
      </c>
      <c r="C278" s="227" t="s">
        <v>323</v>
      </c>
      <c r="D278" s="214" t="s">
        <v>831</v>
      </c>
      <c r="E278" s="214" t="s">
        <v>151</v>
      </c>
      <c r="F278" s="212" t="s">
        <v>151</v>
      </c>
      <c r="G278" s="212"/>
      <c r="H278" s="212"/>
      <c r="I278" s="212"/>
      <c r="J278" s="212"/>
      <c r="K278" s="214" t="s">
        <v>222</v>
      </c>
      <c r="L278" s="212"/>
      <c r="M278" s="214" t="s">
        <v>296</v>
      </c>
      <c r="N278" s="214" t="s">
        <v>307</v>
      </c>
      <c r="O278" s="214" t="s">
        <v>308</v>
      </c>
      <c r="P278" s="214" t="s">
        <v>318</v>
      </c>
      <c r="Q278" s="214">
        <v>1</v>
      </c>
      <c r="R278" s="214" t="s">
        <v>344</v>
      </c>
      <c r="S278" s="214" t="s">
        <v>310</v>
      </c>
      <c r="T278" s="214" t="s">
        <v>311</v>
      </c>
      <c r="U278" s="214" t="s">
        <v>312</v>
      </c>
      <c r="V278" s="214" t="s">
        <v>345</v>
      </c>
      <c r="W278" s="214"/>
      <c r="X278" s="214"/>
      <c r="Y278" s="217">
        <f t="shared" si="34"/>
        <v>0</v>
      </c>
      <c r="Z278" s="214"/>
      <c r="AA278" s="214">
        <v>0</v>
      </c>
      <c r="AB278" s="214">
        <v>0</v>
      </c>
      <c r="AC278" s="214"/>
      <c r="AD278" s="214"/>
      <c r="AE278" s="214"/>
      <c r="AF278" s="219">
        <f t="shared" si="35"/>
        <v>0</v>
      </c>
      <c r="AG278" s="214"/>
      <c r="AH278" s="214"/>
      <c r="AI278" s="188">
        <f t="shared" si="36"/>
        <v>0</v>
      </c>
      <c r="AJ278" s="216">
        <f t="shared" si="37"/>
        <v>0</v>
      </c>
      <c r="AK278" s="216">
        <f t="shared" si="38"/>
        <v>0</v>
      </c>
      <c r="AL278" s="188">
        <f t="shared" si="39"/>
        <v>0</v>
      </c>
      <c r="AM278" s="214"/>
      <c r="AN278" s="214"/>
      <c r="AO278" s="214"/>
      <c r="AP278" s="214"/>
      <c r="AQ278" s="226"/>
    </row>
    <row r="279" spans="1:43" ht="30.75" customHeight="1" x14ac:dyDescent="0.15">
      <c r="A279" s="227" t="s">
        <v>292</v>
      </c>
      <c r="B279" s="227" t="s">
        <v>293</v>
      </c>
      <c r="C279" s="227" t="s">
        <v>446</v>
      </c>
      <c r="D279" s="214" t="s">
        <v>832</v>
      </c>
      <c r="E279" s="214" t="s">
        <v>160</v>
      </c>
      <c r="F279" s="214"/>
      <c r="G279" s="214" t="s">
        <v>160</v>
      </c>
      <c r="H279" s="214"/>
      <c r="I279" s="214"/>
      <c r="J279" s="214"/>
      <c r="K279" s="214" t="s">
        <v>222</v>
      </c>
      <c r="L279" s="214"/>
      <c r="M279" s="214" t="s">
        <v>317</v>
      </c>
      <c r="N279" s="214" t="s">
        <v>307</v>
      </c>
      <c r="O279" s="214" t="s">
        <v>298</v>
      </c>
      <c r="P279" s="214" t="s">
        <v>318</v>
      </c>
      <c r="Q279" s="214">
        <v>2</v>
      </c>
      <c r="R279" s="214" t="s">
        <v>505</v>
      </c>
      <c r="S279" s="214" t="s">
        <v>310</v>
      </c>
      <c r="T279" s="214" t="s">
        <v>311</v>
      </c>
      <c r="U279" s="214" t="s">
        <v>312</v>
      </c>
      <c r="V279" s="214" t="s">
        <v>312</v>
      </c>
      <c r="W279" s="214">
        <v>291</v>
      </c>
      <c r="X279" s="214">
        <v>95</v>
      </c>
      <c r="Y279" s="217">
        <f t="shared" si="34"/>
        <v>386</v>
      </c>
      <c r="Z279" s="214" t="s">
        <v>302</v>
      </c>
      <c r="AA279" s="214">
        <v>0</v>
      </c>
      <c r="AB279" s="214">
        <v>0</v>
      </c>
      <c r="AC279" s="214"/>
      <c r="AD279" s="214"/>
      <c r="AE279" s="214"/>
      <c r="AF279" s="219">
        <f t="shared" si="35"/>
        <v>0</v>
      </c>
      <c r="AG279" s="214"/>
      <c r="AH279" s="214"/>
      <c r="AI279" s="188">
        <f t="shared" si="36"/>
        <v>0</v>
      </c>
      <c r="AJ279" s="216">
        <f t="shared" si="37"/>
        <v>0</v>
      </c>
      <c r="AK279" s="216">
        <f t="shared" si="38"/>
        <v>0</v>
      </c>
      <c r="AL279" s="188">
        <f t="shared" si="39"/>
        <v>0</v>
      </c>
      <c r="AM279" s="214"/>
      <c r="AN279" s="214"/>
      <c r="AO279" s="214"/>
      <c r="AP279" s="214" t="s">
        <v>321</v>
      </c>
      <c r="AQ279" s="226" t="s">
        <v>322</v>
      </c>
    </row>
    <row r="280" spans="1:43" ht="30.75" customHeight="1" x14ac:dyDescent="0.15">
      <c r="A280" s="227" t="s">
        <v>292</v>
      </c>
      <c r="B280" s="227" t="s">
        <v>293</v>
      </c>
      <c r="C280" s="227" t="s">
        <v>766</v>
      </c>
      <c r="D280" s="214" t="s">
        <v>833</v>
      </c>
      <c r="E280" s="214" t="s">
        <v>160</v>
      </c>
      <c r="F280" s="214"/>
      <c r="G280" s="214" t="s">
        <v>160</v>
      </c>
      <c r="H280" s="214"/>
      <c r="I280" s="214"/>
      <c r="J280" s="214"/>
      <c r="K280" s="214" t="s">
        <v>222</v>
      </c>
      <c r="L280" s="214"/>
      <c r="M280" s="214" t="s">
        <v>317</v>
      </c>
      <c r="N280" s="214" t="s">
        <v>307</v>
      </c>
      <c r="O280" s="214" t="s">
        <v>298</v>
      </c>
      <c r="P280" s="214" t="s">
        <v>318</v>
      </c>
      <c r="Q280" s="214">
        <v>5</v>
      </c>
      <c r="R280" s="214" t="s">
        <v>646</v>
      </c>
      <c r="S280" s="214" t="s">
        <v>310</v>
      </c>
      <c r="T280" s="214" t="s">
        <v>311</v>
      </c>
      <c r="U280" s="214" t="s">
        <v>312</v>
      </c>
      <c r="V280" s="214" t="s">
        <v>647</v>
      </c>
      <c r="W280" s="214">
        <v>511</v>
      </c>
      <c r="X280" s="214">
        <v>56</v>
      </c>
      <c r="Y280" s="217">
        <f t="shared" si="34"/>
        <v>567</v>
      </c>
      <c r="Z280" s="214" t="s">
        <v>333</v>
      </c>
      <c r="AA280" s="214">
        <v>1</v>
      </c>
      <c r="AB280" s="214">
        <v>60</v>
      </c>
      <c r="AC280" s="214"/>
      <c r="AD280" s="214"/>
      <c r="AE280" s="214"/>
      <c r="AF280" s="219">
        <f t="shared" si="35"/>
        <v>0</v>
      </c>
      <c r="AG280" s="214"/>
      <c r="AH280" s="214"/>
      <c r="AI280" s="188">
        <f t="shared" si="36"/>
        <v>0</v>
      </c>
      <c r="AJ280" s="216">
        <f t="shared" si="37"/>
        <v>0</v>
      </c>
      <c r="AK280" s="216">
        <f t="shared" si="38"/>
        <v>0</v>
      </c>
      <c r="AL280" s="188">
        <f t="shared" si="39"/>
        <v>0</v>
      </c>
      <c r="AM280" s="214"/>
      <c r="AN280" s="214"/>
      <c r="AO280" s="214"/>
      <c r="AP280" s="214" t="s">
        <v>321</v>
      </c>
      <c r="AQ280" s="226" t="s">
        <v>322</v>
      </c>
    </row>
    <row r="281" spans="1:43" ht="30.75" customHeight="1" x14ac:dyDescent="0.15">
      <c r="A281" s="227" t="s">
        <v>292</v>
      </c>
      <c r="B281" s="227" t="s">
        <v>293</v>
      </c>
      <c r="C281" s="227" t="s">
        <v>492</v>
      </c>
      <c r="D281" s="214" t="s">
        <v>834</v>
      </c>
      <c r="E281" s="214" t="s">
        <v>207</v>
      </c>
      <c r="F281" s="214"/>
      <c r="G281" s="214"/>
      <c r="H281" s="214"/>
      <c r="I281" s="214"/>
      <c r="J281" s="214" t="s">
        <v>207</v>
      </c>
      <c r="K281" s="214" t="s">
        <v>222</v>
      </c>
      <c r="L281" s="214"/>
      <c r="M281" s="214" t="s">
        <v>296</v>
      </c>
      <c r="N281" s="214" t="s">
        <v>307</v>
      </c>
      <c r="O281" s="214" t="s">
        <v>420</v>
      </c>
      <c r="P281" s="214" t="s">
        <v>330</v>
      </c>
      <c r="Q281" s="214">
        <v>1</v>
      </c>
      <c r="R281" s="214" t="s">
        <v>646</v>
      </c>
      <c r="S281" s="214" t="s">
        <v>310</v>
      </c>
      <c r="T281" s="214" t="s">
        <v>311</v>
      </c>
      <c r="U281" s="214" t="s">
        <v>312</v>
      </c>
      <c r="V281" s="214" t="s">
        <v>647</v>
      </c>
      <c r="W281" s="214">
        <v>0</v>
      </c>
      <c r="X281" s="214">
        <v>30</v>
      </c>
      <c r="Y281" s="217">
        <f t="shared" si="34"/>
        <v>30</v>
      </c>
      <c r="Z281" s="214" t="s">
        <v>302</v>
      </c>
      <c r="AA281" s="214">
        <v>0</v>
      </c>
      <c r="AB281" s="214">
        <v>0</v>
      </c>
      <c r="AC281" s="214"/>
      <c r="AD281" s="214"/>
      <c r="AE281" s="214"/>
      <c r="AF281" s="219">
        <f t="shared" si="35"/>
        <v>0</v>
      </c>
      <c r="AG281" s="214"/>
      <c r="AH281" s="214"/>
      <c r="AI281" s="188">
        <f t="shared" si="36"/>
        <v>0</v>
      </c>
      <c r="AJ281" s="216">
        <f t="shared" si="37"/>
        <v>0</v>
      </c>
      <c r="AK281" s="216">
        <f t="shared" si="38"/>
        <v>0</v>
      </c>
      <c r="AL281" s="188">
        <f t="shared" si="39"/>
        <v>0</v>
      </c>
      <c r="AM281" s="214"/>
      <c r="AN281" s="214"/>
      <c r="AO281" s="214"/>
      <c r="AP281" s="214" t="s">
        <v>313</v>
      </c>
      <c r="AQ281" s="226" t="s">
        <v>314</v>
      </c>
    </row>
    <row r="282" spans="1:43" ht="30.75" customHeight="1" x14ac:dyDescent="0.15">
      <c r="A282" s="227" t="s">
        <v>292</v>
      </c>
      <c r="B282" s="227" t="s">
        <v>293</v>
      </c>
      <c r="C282" s="227" t="s">
        <v>408</v>
      </c>
      <c r="D282" s="214" t="s">
        <v>835</v>
      </c>
      <c r="E282" s="214" t="s">
        <v>207</v>
      </c>
      <c r="F282" s="214"/>
      <c r="G282" s="214"/>
      <c r="H282" s="214"/>
      <c r="I282" s="214"/>
      <c r="J282" s="214" t="s">
        <v>207</v>
      </c>
      <c r="K282" s="214"/>
      <c r="L282" s="214"/>
      <c r="M282" s="214" t="s">
        <v>296</v>
      </c>
      <c r="N282" s="214" t="s">
        <v>307</v>
      </c>
      <c r="O282" s="214" t="s">
        <v>420</v>
      </c>
      <c r="P282" s="214" t="s">
        <v>330</v>
      </c>
      <c r="Q282" s="214">
        <v>3</v>
      </c>
      <c r="R282" s="214" t="s">
        <v>836</v>
      </c>
      <c r="S282" s="214" t="s">
        <v>310</v>
      </c>
      <c r="T282" s="214" t="s">
        <v>311</v>
      </c>
      <c r="U282" s="214" t="s">
        <v>312</v>
      </c>
      <c r="V282" s="214" t="s">
        <v>441</v>
      </c>
      <c r="W282" s="214">
        <v>0</v>
      </c>
      <c r="X282" s="214">
        <v>22</v>
      </c>
      <c r="Y282" s="217">
        <f t="shared" si="34"/>
        <v>22</v>
      </c>
      <c r="Z282" s="214" t="s">
        <v>302</v>
      </c>
      <c r="AA282" s="214">
        <v>0</v>
      </c>
      <c r="AB282" s="214">
        <v>0</v>
      </c>
      <c r="AC282" s="214"/>
      <c r="AD282" s="214"/>
      <c r="AE282" s="214"/>
      <c r="AF282" s="219">
        <f t="shared" si="35"/>
        <v>0</v>
      </c>
      <c r="AG282" s="214"/>
      <c r="AH282" s="214"/>
      <c r="AI282" s="188">
        <f t="shared" si="36"/>
        <v>0</v>
      </c>
      <c r="AJ282" s="216">
        <f t="shared" si="37"/>
        <v>0</v>
      </c>
      <c r="AK282" s="216">
        <f t="shared" si="38"/>
        <v>0</v>
      </c>
      <c r="AL282" s="188">
        <f t="shared" si="39"/>
        <v>0</v>
      </c>
      <c r="AM282" s="214"/>
      <c r="AN282" s="214"/>
      <c r="AO282" s="214"/>
      <c r="AP282" s="214" t="s">
        <v>313</v>
      </c>
      <c r="AQ282" s="226" t="s">
        <v>314</v>
      </c>
    </row>
    <row r="283" spans="1:43" ht="30.75" customHeight="1" x14ac:dyDescent="0.15">
      <c r="A283" s="227" t="s">
        <v>292</v>
      </c>
      <c r="B283" s="227" t="s">
        <v>293</v>
      </c>
      <c r="C283" s="227" t="s">
        <v>431</v>
      </c>
      <c r="D283" s="214" t="s">
        <v>837</v>
      </c>
      <c r="E283" s="214" t="s">
        <v>207</v>
      </c>
      <c r="F283" s="214"/>
      <c r="G283" s="214"/>
      <c r="H283" s="214"/>
      <c r="I283" s="214"/>
      <c r="J283" s="214" t="s">
        <v>207</v>
      </c>
      <c r="K283" s="214"/>
      <c r="L283" s="212" t="s">
        <v>226</v>
      </c>
      <c r="M283" s="214" t="s">
        <v>296</v>
      </c>
      <c r="N283" s="214" t="s">
        <v>307</v>
      </c>
      <c r="O283" s="214" t="s">
        <v>420</v>
      </c>
      <c r="P283" s="214" t="s">
        <v>341</v>
      </c>
      <c r="Q283" s="214">
        <v>1</v>
      </c>
      <c r="R283" s="214" t="s">
        <v>494</v>
      </c>
      <c r="S283" s="214" t="s">
        <v>310</v>
      </c>
      <c r="T283" s="214" t="s">
        <v>351</v>
      </c>
      <c r="U283" s="214" t="s">
        <v>351</v>
      </c>
      <c r="V283" s="214" t="s">
        <v>351</v>
      </c>
      <c r="W283" s="214">
        <v>0</v>
      </c>
      <c r="X283" s="214">
        <v>20</v>
      </c>
      <c r="Y283" s="217">
        <f t="shared" si="34"/>
        <v>20</v>
      </c>
      <c r="Z283" s="214" t="s">
        <v>302</v>
      </c>
      <c r="AA283" s="214">
        <v>0</v>
      </c>
      <c r="AB283" s="214">
        <v>0</v>
      </c>
      <c r="AC283" s="214"/>
      <c r="AD283" s="214"/>
      <c r="AE283" s="214"/>
      <c r="AF283" s="219">
        <f t="shared" si="35"/>
        <v>0</v>
      </c>
      <c r="AG283" s="214"/>
      <c r="AH283" s="214"/>
      <c r="AI283" s="188">
        <f t="shared" si="36"/>
        <v>0</v>
      </c>
      <c r="AJ283" s="216">
        <f t="shared" si="37"/>
        <v>0</v>
      </c>
      <c r="AK283" s="216">
        <f t="shared" si="38"/>
        <v>0</v>
      </c>
      <c r="AL283" s="188">
        <f t="shared" si="39"/>
        <v>0</v>
      </c>
      <c r="AM283" s="214"/>
      <c r="AN283" s="214"/>
      <c r="AO283" s="214"/>
      <c r="AP283" s="214" t="s">
        <v>313</v>
      </c>
      <c r="AQ283" s="226" t="s">
        <v>314</v>
      </c>
    </row>
    <row r="284" spans="1:43" ht="30.75" customHeight="1" x14ac:dyDescent="0.15">
      <c r="A284" s="227" t="s">
        <v>292</v>
      </c>
      <c r="B284" s="227" t="s">
        <v>293</v>
      </c>
      <c r="C284" s="227" t="s">
        <v>434</v>
      </c>
      <c r="D284" s="214" t="s">
        <v>838</v>
      </c>
      <c r="E284" s="214" t="s">
        <v>207</v>
      </c>
      <c r="F284" s="214"/>
      <c r="G284" s="214"/>
      <c r="H284" s="214"/>
      <c r="I284" s="214"/>
      <c r="J284" s="214" t="s">
        <v>207</v>
      </c>
      <c r="K284" s="214"/>
      <c r="L284" s="214"/>
      <c r="M284" s="214" t="s">
        <v>296</v>
      </c>
      <c r="N284" s="214" t="s">
        <v>307</v>
      </c>
      <c r="O284" s="214" t="s">
        <v>420</v>
      </c>
      <c r="P284" s="214" t="s">
        <v>341</v>
      </c>
      <c r="Q284" s="214">
        <v>1</v>
      </c>
      <c r="R284" s="214" t="s">
        <v>836</v>
      </c>
      <c r="S284" s="214" t="s">
        <v>310</v>
      </c>
      <c r="T284" s="214" t="s">
        <v>311</v>
      </c>
      <c r="U284" s="214" t="s">
        <v>312</v>
      </c>
      <c r="V284" s="214" t="s">
        <v>441</v>
      </c>
      <c r="W284" s="214">
        <v>0</v>
      </c>
      <c r="X284" s="214">
        <v>20</v>
      </c>
      <c r="Y284" s="217">
        <f t="shared" si="34"/>
        <v>20</v>
      </c>
      <c r="Z284" s="214" t="s">
        <v>302</v>
      </c>
      <c r="AA284" s="214">
        <v>0</v>
      </c>
      <c r="AB284" s="214">
        <v>0</v>
      </c>
      <c r="AC284" s="214"/>
      <c r="AD284" s="214"/>
      <c r="AE284" s="214"/>
      <c r="AF284" s="219">
        <f t="shared" si="35"/>
        <v>0</v>
      </c>
      <c r="AG284" s="214"/>
      <c r="AH284" s="214"/>
      <c r="AI284" s="188">
        <f t="shared" si="36"/>
        <v>0</v>
      </c>
      <c r="AJ284" s="216">
        <f t="shared" si="37"/>
        <v>0</v>
      </c>
      <c r="AK284" s="216">
        <f t="shared" si="38"/>
        <v>0</v>
      </c>
      <c r="AL284" s="188">
        <f t="shared" si="39"/>
        <v>0</v>
      </c>
      <c r="AM284" s="214"/>
      <c r="AN284" s="214"/>
      <c r="AO284" s="214"/>
      <c r="AP284" s="214" t="s">
        <v>313</v>
      </c>
      <c r="AQ284" s="226" t="s">
        <v>314</v>
      </c>
    </row>
    <row r="285" spans="1:43" ht="30.75" customHeight="1" x14ac:dyDescent="0.15">
      <c r="A285" s="227" t="s">
        <v>292</v>
      </c>
      <c r="B285" s="227" t="s">
        <v>293</v>
      </c>
      <c r="C285" s="227" t="s">
        <v>427</v>
      </c>
      <c r="D285" s="214" t="s">
        <v>839</v>
      </c>
      <c r="E285" s="214" t="s">
        <v>207</v>
      </c>
      <c r="F285" s="214"/>
      <c r="G285" s="214"/>
      <c r="H285" s="214"/>
      <c r="I285" s="214"/>
      <c r="J285" s="214" t="s">
        <v>207</v>
      </c>
      <c r="K285" s="214" t="s">
        <v>222</v>
      </c>
      <c r="L285" s="214"/>
      <c r="M285" s="214" t="s">
        <v>296</v>
      </c>
      <c r="N285" s="214" t="s">
        <v>307</v>
      </c>
      <c r="O285" s="214" t="s">
        <v>420</v>
      </c>
      <c r="P285" s="214" t="s">
        <v>412</v>
      </c>
      <c r="Q285" s="214">
        <v>1</v>
      </c>
      <c r="R285" s="214" t="s">
        <v>840</v>
      </c>
      <c r="S285" s="214" t="s">
        <v>310</v>
      </c>
      <c r="T285" s="214" t="s">
        <v>311</v>
      </c>
      <c r="U285" s="214" t="s">
        <v>312</v>
      </c>
      <c r="V285" s="214" t="s">
        <v>426</v>
      </c>
      <c r="W285" s="214">
        <v>0</v>
      </c>
      <c r="X285" s="214">
        <v>50</v>
      </c>
      <c r="Y285" s="217">
        <f t="shared" si="34"/>
        <v>50</v>
      </c>
      <c r="Z285" s="214" t="s">
        <v>302</v>
      </c>
      <c r="AA285" s="214">
        <v>0</v>
      </c>
      <c r="AB285" s="214">
        <v>0</v>
      </c>
      <c r="AC285" s="214"/>
      <c r="AD285" s="214"/>
      <c r="AE285" s="214"/>
      <c r="AF285" s="219">
        <f t="shared" si="35"/>
        <v>0</v>
      </c>
      <c r="AG285" s="214"/>
      <c r="AH285" s="214"/>
      <c r="AI285" s="188">
        <f t="shared" si="36"/>
        <v>0</v>
      </c>
      <c r="AJ285" s="216">
        <f t="shared" si="37"/>
        <v>0</v>
      </c>
      <c r="AK285" s="216">
        <f t="shared" si="38"/>
        <v>0</v>
      </c>
      <c r="AL285" s="188">
        <f t="shared" si="39"/>
        <v>0</v>
      </c>
      <c r="AM285" s="214"/>
      <c r="AN285" s="214"/>
      <c r="AO285" s="214"/>
      <c r="AP285" s="214" t="s">
        <v>313</v>
      </c>
      <c r="AQ285" s="226" t="s">
        <v>314</v>
      </c>
    </row>
    <row r="286" spans="1:43" ht="30.75" customHeight="1" x14ac:dyDescent="0.15">
      <c r="A286" s="227" t="s">
        <v>292</v>
      </c>
      <c r="B286" s="227" t="s">
        <v>293</v>
      </c>
      <c r="C286" s="227" t="s">
        <v>434</v>
      </c>
      <c r="D286" s="214" t="s">
        <v>841</v>
      </c>
      <c r="E286" s="214" t="s">
        <v>207</v>
      </c>
      <c r="F286" s="214"/>
      <c r="G286" s="214"/>
      <c r="H286" s="214"/>
      <c r="I286" s="214"/>
      <c r="J286" s="214" t="s">
        <v>207</v>
      </c>
      <c r="K286" s="214"/>
      <c r="L286" s="212" t="s">
        <v>226</v>
      </c>
      <c r="M286" s="214" t="s">
        <v>296</v>
      </c>
      <c r="N286" s="214" t="s">
        <v>307</v>
      </c>
      <c r="O286" s="214" t="s">
        <v>420</v>
      </c>
      <c r="P286" s="214" t="s">
        <v>412</v>
      </c>
      <c r="Q286" s="214">
        <v>1</v>
      </c>
      <c r="R286" s="214" t="s">
        <v>842</v>
      </c>
      <c r="S286" s="214" t="s">
        <v>310</v>
      </c>
      <c r="T286" s="214" t="s">
        <v>351</v>
      </c>
      <c r="U286" s="214" t="s">
        <v>351</v>
      </c>
      <c r="V286" s="214" t="s">
        <v>351</v>
      </c>
      <c r="W286" s="214">
        <v>0</v>
      </c>
      <c r="X286" s="214">
        <v>27</v>
      </c>
      <c r="Y286" s="217">
        <f t="shared" si="34"/>
        <v>27</v>
      </c>
      <c r="Z286" s="214" t="s">
        <v>302</v>
      </c>
      <c r="AA286" s="214">
        <v>0</v>
      </c>
      <c r="AB286" s="214">
        <v>0</v>
      </c>
      <c r="AC286" s="214"/>
      <c r="AD286" s="214"/>
      <c r="AE286" s="214"/>
      <c r="AF286" s="219">
        <f t="shared" si="35"/>
        <v>0</v>
      </c>
      <c r="AG286" s="214"/>
      <c r="AH286" s="214"/>
      <c r="AI286" s="188">
        <f t="shared" si="36"/>
        <v>0</v>
      </c>
      <c r="AJ286" s="216">
        <f t="shared" si="37"/>
        <v>0</v>
      </c>
      <c r="AK286" s="216">
        <f t="shared" si="38"/>
        <v>0</v>
      </c>
      <c r="AL286" s="188">
        <f t="shared" si="39"/>
        <v>0</v>
      </c>
      <c r="AM286" s="214"/>
      <c r="AN286" s="214"/>
      <c r="AO286" s="214"/>
      <c r="AP286" s="214" t="s">
        <v>313</v>
      </c>
      <c r="AQ286" s="226" t="s">
        <v>314</v>
      </c>
    </row>
    <row r="287" spans="1:43" ht="30.75" customHeight="1" x14ac:dyDescent="0.15">
      <c r="A287" s="227" t="s">
        <v>292</v>
      </c>
      <c r="B287" s="227" t="s">
        <v>293</v>
      </c>
      <c r="C287" s="227" t="s">
        <v>422</v>
      </c>
      <c r="D287" s="214" t="s">
        <v>841</v>
      </c>
      <c r="E287" s="214" t="s">
        <v>207</v>
      </c>
      <c r="F287" s="214"/>
      <c r="G287" s="214"/>
      <c r="H287" s="214"/>
      <c r="I287" s="214"/>
      <c r="J287" s="214" t="s">
        <v>207</v>
      </c>
      <c r="K287" s="214" t="s">
        <v>222</v>
      </c>
      <c r="L287" s="214"/>
      <c r="M287" s="214" t="s">
        <v>296</v>
      </c>
      <c r="N287" s="214" t="s">
        <v>307</v>
      </c>
      <c r="O287" s="214" t="s">
        <v>420</v>
      </c>
      <c r="P287" s="214" t="s">
        <v>412</v>
      </c>
      <c r="Q287" s="214">
        <v>1</v>
      </c>
      <c r="R287" s="214" t="s">
        <v>840</v>
      </c>
      <c r="S287" s="214" t="s">
        <v>310</v>
      </c>
      <c r="T287" s="214" t="s">
        <v>311</v>
      </c>
      <c r="U287" s="214" t="s">
        <v>312</v>
      </c>
      <c r="V287" s="214" t="s">
        <v>426</v>
      </c>
      <c r="W287" s="214">
        <v>0</v>
      </c>
      <c r="X287" s="214">
        <v>50</v>
      </c>
      <c r="Y287" s="217">
        <f t="shared" si="34"/>
        <v>50</v>
      </c>
      <c r="Z287" s="214" t="s">
        <v>302</v>
      </c>
      <c r="AA287" s="214">
        <v>0</v>
      </c>
      <c r="AB287" s="214">
        <v>0</v>
      </c>
      <c r="AC287" s="214"/>
      <c r="AD287" s="214"/>
      <c r="AE287" s="214"/>
      <c r="AF287" s="219">
        <f t="shared" si="35"/>
        <v>0</v>
      </c>
      <c r="AG287" s="214"/>
      <c r="AH287" s="214"/>
      <c r="AI287" s="188">
        <f t="shared" si="36"/>
        <v>0</v>
      </c>
      <c r="AJ287" s="216">
        <f t="shared" si="37"/>
        <v>0</v>
      </c>
      <c r="AK287" s="216">
        <f t="shared" si="38"/>
        <v>0</v>
      </c>
      <c r="AL287" s="188">
        <f t="shared" si="39"/>
        <v>0</v>
      </c>
      <c r="AM287" s="214"/>
      <c r="AN287" s="214"/>
      <c r="AO287" s="214"/>
      <c r="AP287" s="214" t="s">
        <v>313</v>
      </c>
      <c r="AQ287" s="226" t="s">
        <v>314</v>
      </c>
    </row>
    <row r="288" spans="1:43" ht="30.75" customHeight="1" x14ac:dyDescent="0.15">
      <c r="A288" s="227" t="s">
        <v>292</v>
      </c>
      <c r="B288" s="227" t="s">
        <v>293</v>
      </c>
      <c r="C288" s="227" t="s">
        <v>843</v>
      </c>
      <c r="D288" s="214" t="s">
        <v>844</v>
      </c>
      <c r="E288" s="214" t="s">
        <v>207</v>
      </c>
      <c r="F288" s="214"/>
      <c r="G288" s="214"/>
      <c r="H288" s="214"/>
      <c r="I288" s="214"/>
      <c r="J288" s="214" t="s">
        <v>207</v>
      </c>
      <c r="K288" s="214"/>
      <c r="L288" s="214"/>
      <c r="M288" s="214" t="s">
        <v>296</v>
      </c>
      <c r="N288" s="214" t="s">
        <v>307</v>
      </c>
      <c r="O288" s="214" t="s">
        <v>420</v>
      </c>
      <c r="P288" s="214" t="s">
        <v>330</v>
      </c>
      <c r="Q288" s="214">
        <v>1</v>
      </c>
      <c r="R288" s="214" t="s">
        <v>715</v>
      </c>
      <c r="S288" s="214" t="s">
        <v>310</v>
      </c>
      <c r="T288" s="214" t="s">
        <v>311</v>
      </c>
      <c r="U288" s="214" t="s">
        <v>312</v>
      </c>
      <c r="V288" s="214" t="s">
        <v>441</v>
      </c>
      <c r="W288" s="214">
        <v>0</v>
      </c>
      <c r="X288" s="214">
        <v>20</v>
      </c>
      <c r="Y288" s="217">
        <f t="shared" si="34"/>
        <v>20</v>
      </c>
      <c r="Z288" s="214" t="s">
        <v>302</v>
      </c>
      <c r="AA288" s="214">
        <v>0</v>
      </c>
      <c r="AB288" s="214">
        <v>0</v>
      </c>
      <c r="AC288" s="214"/>
      <c r="AD288" s="214"/>
      <c r="AE288" s="214"/>
      <c r="AF288" s="219">
        <f t="shared" si="35"/>
        <v>0</v>
      </c>
      <c r="AG288" s="214"/>
      <c r="AH288" s="214"/>
      <c r="AI288" s="188">
        <f t="shared" si="36"/>
        <v>0</v>
      </c>
      <c r="AJ288" s="216">
        <f t="shared" si="37"/>
        <v>0</v>
      </c>
      <c r="AK288" s="216">
        <f t="shared" si="38"/>
        <v>0</v>
      </c>
      <c r="AL288" s="188">
        <f t="shared" si="39"/>
        <v>0</v>
      </c>
      <c r="AM288" s="214"/>
      <c r="AN288" s="214"/>
      <c r="AO288" s="214"/>
      <c r="AP288" s="214" t="s">
        <v>313</v>
      </c>
      <c r="AQ288" s="226" t="s">
        <v>314</v>
      </c>
    </row>
    <row r="289" spans="1:43" ht="30.75" customHeight="1" x14ac:dyDescent="0.15">
      <c r="A289" s="227" t="s">
        <v>292</v>
      </c>
      <c r="B289" s="227" t="s">
        <v>293</v>
      </c>
      <c r="C289" s="227" t="s">
        <v>845</v>
      </c>
      <c r="D289" s="214" t="s">
        <v>846</v>
      </c>
      <c r="E289" s="214" t="s">
        <v>207</v>
      </c>
      <c r="F289" s="214"/>
      <c r="G289" s="214"/>
      <c r="H289" s="214"/>
      <c r="I289" s="214"/>
      <c r="J289" s="214" t="s">
        <v>207</v>
      </c>
      <c r="K289" s="214"/>
      <c r="L289" s="212" t="s">
        <v>226</v>
      </c>
      <c r="M289" s="214" t="s">
        <v>296</v>
      </c>
      <c r="N289" s="214" t="s">
        <v>307</v>
      </c>
      <c r="O289" s="214" t="s">
        <v>420</v>
      </c>
      <c r="P289" s="214" t="s">
        <v>318</v>
      </c>
      <c r="Q289" s="214">
        <v>2</v>
      </c>
      <c r="R289" s="214" t="s">
        <v>847</v>
      </c>
      <c r="S289" s="214" t="s">
        <v>310</v>
      </c>
      <c r="T289" s="214" t="s">
        <v>351</v>
      </c>
      <c r="U289" s="214" t="s">
        <v>351</v>
      </c>
      <c r="V289" s="214" t="s">
        <v>351</v>
      </c>
      <c r="W289" s="214">
        <v>0</v>
      </c>
      <c r="X289" s="214">
        <v>12</v>
      </c>
      <c r="Y289" s="217">
        <f t="shared" ref="Y289:Y297" si="40">SUM(W289:X289)</f>
        <v>12</v>
      </c>
      <c r="Z289" s="214" t="s">
        <v>302</v>
      </c>
      <c r="AA289" s="214">
        <v>0</v>
      </c>
      <c r="AB289" s="214">
        <v>0</v>
      </c>
      <c r="AC289" s="214"/>
      <c r="AD289" s="214"/>
      <c r="AE289" s="214"/>
      <c r="AF289" s="219">
        <f t="shared" ref="AF289:AF297" si="41">SUM(AD289:AE289)</f>
        <v>0</v>
      </c>
      <c r="AG289" s="214"/>
      <c r="AH289" s="214"/>
      <c r="AI289" s="188">
        <f t="shared" ref="AI289:AI297" si="42">SUM(AG289:AH289)</f>
        <v>0</v>
      </c>
      <c r="AJ289" s="216">
        <f t="shared" ref="AJ289:AJ297" si="43">AD289+AG289</f>
        <v>0</v>
      </c>
      <c r="AK289" s="216">
        <f t="shared" ref="AK289:AK297" si="44">AE289+AH289</f>
        <v>0</v>
      </c>
      <c r="AL289" s="188">
        <f t="shared" ref="AL289:AL297" si="45">AJ289+AK289</f>
        <v>0</v>
      </c>
      <c r="AM289" s="214"/>
      <c r="AN289" s="214"/>
      <c r="AO289" s="214"/>
      <c r="AP289" s="214" t="s">
        <v>313</v>
      </c>
      <c r="AQ289" s="226" t="s">
        <v>314</v>
      </c>
    </row>
    <row r="290" spans="1:43" ht="30.75" customHeight="1" x14ac:dyDescent="0.15">
      <c r="A290" s="227" t="s">
        <v>292</v>
      </c>
      <c r="B290" s="227" t="s">
        <v>293</v>
      </c>
      <c r="C290" s="227" t="s">
        <v>848</v>
      </c>
      <c r="D290" s="214" t="s">
        <v>849</v>
      </c>
      <c r="E290" s="214" t="s">
        <v>207</v>
      </c>
      <c r="F290" s="214"/>
      <c r="G290" s="214"/>
      <c r="H290" s="214"/>
      <c r="I290" s="214"/>
      <c r="J290" s="214" t="s">
        <v>207</v>
      </c>
      <c r="K290" s="214"/>
      <c r="L290" s="214"/>
      <c r="M290" s="214" t="s">
        <v>296</v>
      </c>
      <c r="N290" s="214" t="s">
        <v>307</v>
      </c>
      <c r="O290" s="214" t="s">
        <v>420</v>
      </c>
      <c r="P290" s="214" t="s">
        <v>318</v>
      </c>
      <c r="Q290" s="214">
        <v>4</v>
      </c>
      <c r="R290" s="214" t="s">
        <v>850</v>
      </c>
      <c r="S290" s="214" t="s">
        <v>310</v>
      </c>
      <c r="T290" s="214" t="s">
        <v>311</v>
      </c>
      <c r="U290" s="214" t="s">
        <v>312</v>
      </c>
      <c r="V290" s="214" t="s">
        <v>441</v>
      </c>
      <c r="W290" s="214">
        <v>0</v>
      </c>
      <c r="X290" s="214">
        <v>16</v>
      </c>
      <c r="Y290" s="217">
        <f t="shared" si="40"/>
        <v>16</v>
      </c>
      <c r="Z290" s="214" t="s">
        <v>302</v>
      </c>
      <c r="AA290" s="214">
        <v>0</v>
      </c>
      <c r="AB290" s="214">
        <v>0</v>
      </c>
      <c r="AC290" s="214"/>
      <c r="AD290" s="214"/>
      <c r="AE290" s="214"/>
      <c r="AF290" s="219">
        <f t="shared" si="41"/>
        <v>0</v>
      </c>
      <c r="AG290" s="214"/>
      <c r="AH290" s="214"/>
      <c r="AI290" s="188">
        <f t="shared" si="42"/>
        <v>0</v>
      </c>
      <c r="AJ290" s="216">
        <f t="shared" si="43"/>
        <v>0</v>
      </c>
      <c r="AK290" s="216">
        <f t="shared" si="44"/>
        <v>0</v>
      </c>
      <c r="AL290" s="188">
        <f t="shared" si="45"/>
        <v>0</v>
      </c>
      <c r="AM290" s="214"/>
      <c r="AN290" s="214"/>
      <c r="AO290" s="214"/>
      <c r="AP290" s="214" t="s">
        <v>313</v>
      </c>
      <c r="AQ290" s="226" t="s">
        <v>314</v>
      </c>
    </row>
    <row r="291" spans="1:43" ht="30.75" customHeight="1" x14ac:dyDescent="0.15">
      <c r="A291" s="227" t="s">
        <v>292</v>
      </c>
      <c r="B291" s="227" t="s">
        <v>293</v>
      </c>
      <c r="C291" s="227" t="s">
        <v>339</v>
      </c>
      <c r="D291" s="214" t="s">
        <v>851</v>
      </c>
      <c r="E291" s="214" t="s">
        <v>207</v>
      </c>
      <c r="F291" s="214"/>
      <c r="G291" s="214"/>
      <c r="H291" s="214"/>
      <c r="I291" s="214"/>
      <c r="J291" s="214" t="s">
        <v>207</v>
      </c>
      <c r="K291" s="214" t="s">
        <v>222</v>
      </c>
      <c r="L291" s="214"/>
      <c r="M291" s="214" t="s">
        <v>296</v>
      </c>
      <c r="N291" s="214" t="s">
        <v>307</v>
      </c>
      <c r="O291" s="214" t="s">
        <v>420</v>
      </c>
      <c r="P291" s="214" t="s">
        <v>412</v>
      </c>
      <c r="Q291" s="214">
        <v>1</v>
      </c>
      <c r="R291" s="214" t="s">
        <v>783</v>
      </c>
      <c r="S291" s="214" t="s">
        <v>310</v>
      </c>
      <c r="T291" s="214" t="s">
        <v>311</v>
      </c>
      <c r="U291" s="214" t="s">
        <v>312</v>
      </c>
      <c r="V291" s="214" t="s">
        <v>312</v>
      </c>
      <c r="W291" s="214">
        <v>0</v>
      </c>
      <c r="X291" s="214">
        <v>20</v>
      </c>
      <c r="Y291" s="217">
        <f t="shared" si="40"/>
        <v>20</v>
      </c>
      <c r="Z291" s="214" t="s">
        <v>302</v>
      </c>
      <c r="AA291" s="214">
        <v>0</v>
      </c>
      <c r="AB291" s="214">
        <v>0</v>
      </c>
      <c r="AC291" s="214"/>
      <c r="AD291" s="214"/>
      <c r="AE291" s="214"/>
      <c r="AF291" s="219">
        <f t="shared" si="41"/>
        <v>0</v>
      </c>
      <c r="AG291" s="214"/>
      <c r="AH291" s="214"/>
      <c r="AI291" s="188">
        <f t="shared" si="42"/>
        <v>0</v>
      </c>
      <c r="AJ291" s="216">
        <f t="shared" si="43"/>
        <v>0</v>
      </c>
      <c r="AK291" s="216">
        <f t="shared" si="44"/>
        <v>0</v>
      </c>
      <c r="AL291" s="188">
        <f t="shared" si="45"/>
        <v>0</v>
      </c>
      <c r="AM291" s="214"/>
      <c r="AN291" s="214"/>
      <c r="AO291" s="214"/>
      <c r="AP291" s="214" t="s">
        <v>313</v>
      </c>
      <c r="AQ291" s="226" t="s">
        <v>314</v>
      </c>
    </row>
    <row r="292" spans="1:43" ht="30.75" customHeight="1" x14ac:dyDescent="0.15">
      <c r="A292" s="227" t="s">
        <v>292</v>
      </c>
      <c r="B292" s="227" t="s">
        <v>293</v>
      </c>
      <c r="C292" s="227" t="s">
        <v>352</v>
      </c>
      <c r="D292" s="214" t="s">
        <v>852</v>
      </c>
      <c r="E292" s="214" t="s">
        <v>207</v>
      </c>
      <c r="F292" s="214"/>
      <c r="G292" s="214"/>
      <c r="H292" s="214"/>
      <c r="I292" s="214"/>
      <c r="J292" s="214" t="s">
        <v>207</v>
      </c>
      <c r="K292" s="214" t="s">
        <v>222</v>
      </c>
      <c r="L292" s="214"/>
      <c r="M292" s="214" t="s">
        <v>296</v>
      </c>
      <c r="N292" s="214" t="s">
        <v>307</v>
      </c>
      <c r="O292" s="214" t="s">
        <v>420</v>
      </c>
      <c r="P292" s="214" t="s">
        <v>318</v>
      </c>
      <c r="Q292" s="214">
        <v>3</v>
      </c>
      <c r="R292" s="214" t="s">
        <v>853</v>
      </c>
      <c r="S292" s="214" t="s">
        <v>310</v>
      </c>
      <c r="T292" s="214" t="s">
        <v>311</v>
      </c>
      <c r="U292" s="214" t="s">
        <v>312</v>
      </c>
      <c r="V292" s="214" t="s">
        <v>312</v>
      </c>
      <c r="W292" s="214">
        <v>0</v>
      </c>
      <c r="X292" s="214">
        <v>50</v>
      </c>
      <c r="Y292" s="217">
        <f t="shared" si="40"/>
        <v>50</v>
      </c>
      <c r="Z292" s="214" t="s">
        <v>302</v>
      </c>
      <c r="AA292" s="214">
        <v>0</v>
      </c>
      <c r="AB292" s="214">
        <v>0</v>
      </c>
      <c r="AC292" s="214"/>
      <c r="AD292" s="214"/>
      <c r="AE292" s="214"/>
      <c r="AF292" s="219">
        <f t="shared" si="41"/>
        <v>0</v>
      </c>
      <c r="AG292" s="214"/>
      <c r="AH292" s="214"/>
      <c r="AI292" s="188">
        <f t="shared" si="42"/>
        <v>0</v>
      </c>
      <c r="AJ292" s="216">
        <f t="shared" si="43"/>
        <v>0</v>
      </c>
      <c r="AK292" s="216">
        <f t="shared" si="44"/>
        <v>0</v>
      </c>
      <c r="AL292" s="188">
        <f t="shared" si="45"/>
        <v>0</v>
      </c>
      <c r="AM292" s="214"/>
      <c r="AN292" s="214"/>
      <c r="AO292" s="214"/>
      <c r="AP292" s="214" t="s">
        <v>313</v>
      </c>
      <c r="AQ292" s="226" t="s">
        <v>314</v>
      </c>
    </row>
    <row r="293" spans="1:43" ht="30.75" customHeight="1" x14ac:dyDescent="0.15">
      <c r="A293" s="227" t="s">
        <v>292</v>
      </c>
      <c r="B293" s="227" t="s">
        <v>293</v>
      </c>
      <c r="C293" s="227" t="s">
        <v>573</v>
      </c>
      <c r="D293" s="214" t="s">
        <v>854</v>
      </c>
      <c r="E293" s="214" t="s">
        <v>207</v>
      </c>
      <c r="F293" s="214"/>
      <c r="G293" s="214"/>
      <c r="H293" s="214"/>
      <c r="I293" s="214"/>
      <c r="J293" s="214" t="s">
        <v>207</v>
      </c>
      <c r="K293" s="214" t="s">
        <v>222</v>
      </c>
      <c r="L293" s="214"/>
      <c r="M293" s="214" t="s">
        <v>296</v>
      </c>
      <c r="N293" s="214" t="s">
        <v>307</v>
      </c>
      <c r="O293" s="214" t="s">
        <v>420</v>
      </c>
      <c r="P293" s="214" t="s">
        <v>318</v>
      </c>
      <c r="Q293" s="214">
        <v>1</v>
      </c>
      <c r="R293" s="214" t="s">
        <v>840</v>
      </c>
      <c r="S293" s="214" t="s">
        <v>310</v>
      </c>
      <c r="T293" s="214" t="s">
        <v>311</v>
      </c>
      <c r="U293" s="214" t="s">
        <v>312</v>
      </c>
      <c r="V293" s="214" t="s">
        <v>426</v>
      </c>
      <c r="W293" s="214"/>
      <c r="X293" s="214"/>
      <c r="Y293" s="217">
        <f t="shared" si="40"/>
        <v>0</v>
      </c>
      <c r="Z293" s="214"/>
      <c r="AA293" s="214">
        <v>0</v>
      </c>
      <c r="AB293" s="214">
        <v>0</v>
      </c>
      <c r="AC293" s="214"/>
      <c r="AD293" s="214"/>
      <c r="AE293" s="214"/>
      <c r="AF293" s="219">
        <f t="shared" si="41"/>
        <v>0</v>
      </c>
      <c r="AG293" s="214"/>
      <c r="AH293" s="214"/>
      <c r="AI293" s="188">
        <f t="shared" si="42"/>
        <v>0</v>
      </c>
      <c r="AJ293" s="216">
        <f t="shared" si="43"/>
        <v>0</v>
      </c>
      <c r="AK293" s="216">
        <f t="shared" si="44"/>
        <v>0</v>
      </c>
      <c r="AL293" s="188">
        <f t="shared" si="45"/>
        <v>0</v>
      </c>
      <c r="AM293" s="214"/>
      <c r="AN293" s="214"/>
      <c r="AO293" s="214"/>
      <c r="AP293" s="214"/>
      <c r="AQ293" s="226"/>
    </row>
    <row r="294" spans="1:43" ht="30.75" customHeight="1" x14ac:dyDescent="0.15">
      <c r="A294" s="227" t="s">
        <v>292</v>
      </c>
      <c r="B294" s="227" t="s">
        <v>293</v>
      </c>
      <c r="C294" s="227" t="s">
        <v>323</v>
      </c>
      <c r="D294" s="214" t="s">
        <v>855</v>
      </c>
      <c r="E294" s="214" t="s">
        <v>207</v>
      </c>
      <c r="F294" s="214"/>
      <c r="G294" s="214"/>
      <c r="H294" s="214"/>
      <c r="I294" s="214"/>
      <c r="J294" s="214" t="s">
        <v>207</v>
      </c>
      <c r="K294" s="214"/>
      <c r="L294" s="214"/>
      <c r="M294" s="214" t="s">
        <v>296</v>
      </c>
      <c r="N294" s="214" t="s">
        <v>307</v>
      </c>
      <c r="O294" s="214" t="s">
        <v>420</v>
      </c>
      <c r="P294" s="214" t="s">
        <v>330</v>
      </c>
      <c r="Q294" s="214">
        <v>1</v>
      </c>
      <c r="R294" s="214" t="s">
        <v>715</v>
      </c>
      <c r="S294" s="214" t="s">
        <v>310</v>
      </c>
      <c r="T294" s="214" t="s">
        <v>311</v>
      </c>
      <c r="U294" s="214" t="s">
        <v>312</v>
      </c>
      <c r="V294" s="214" t="s">
        <v>441</v>
      </c>
      <c r="W294" s="214">
        <v>0</v>
      </c>
      <c r="X294" s="214">
        <v>21</v>
      </c>
      <c r="Y294" s="217">
        <f t="shared" si="40"/>
        <v>21</v>
      </c>
      <c r="Z294" s="214" t="s">
        <v>302</v>
      </c>
      <c r="AA294" s="214">
        <v>0</v>
      </c>
      <c r="AB294" s="214">
        <v>0</v>
      </c>
      <c r="AC294" s="214"/>
      <c r="AD294" s="214"/>
      <c r="AE294" s="214"/>
      <c r="AF294" s="219">
        <f t="shared" si="41"/>
        <v>0</v>
      </c>
      <c r="AG294" s="214"/>
      <c r="AH294" s="214"/>
      <c r="AI294" s="188">
        <f t="shared" si="42"/>
        <v>0</v>
      </c>
      <c r="AJ294" s="216">
        <f t="shared" si="43"/>
        <v>0</v>
      </c>
      <c r="AK294" s="216">
        <f t="shared" si="44"/>
        <v>0</v>
      </c>
      <c r="AL294" s="188">
        <f t="shared" si="45"/>
        <v>0</v>
      </c>
      <c r="AM294" s="214"/>
      <c r="AN294" s="214"/>
      <c r="AO294" s="214"/>
      <c r="AP294" s="214" t="s">
        <v>313</v>
      </c>
      <c r="AQ294" s="226" t="s">
        <v>314</v>
      </c>
    </row>
    <row r="295" spans="1:43" ht="30.75" customHeight="1" x14ac:dyDescent="0.15">
      <c r="A295" s="227" t="s">
        <v>292</v>
      </c>
      <c r="B295" s="227" t="s">
        <v>293</v>
      </c>
      <c r="C295" s="227" t="s">
        <v>486</v>
      </c>
      <c r="D295" s="214" t="s">
        <v>856</v>
      </c>
      <c r="E295" s="214" t="s">
        <v>207</v>
      </c>
      <c r="F295" s="214"/>
      <c r="G295" s="214"/>
      <c r="H295" s="214"/>
      <c r="I295" s="214"/>
      <c r="J295" s="214" t="s">
        <v>207</v>
      </c>
      <c r="K295" s="214" t="s">
        <v>222</v>
      </c>
      <c r="L295" s="214"/>
      <c r="M295" s="214" t="s">
        <v>296</v>
      </c>
      <c r="N295" s="214" t="s">
        <v>307</v>
      </c>
      <c r="O295" s="214" t="s">
        <v>325</v>
      </c>
      <c r="P295" s="214" t="s">
        <v>330</v>
      </c>
      <c r="Q295" s="214">
        <v>1</v>
      </c>
      <c r="R295" s="214" t="s">
        <v>327</v>
      </c>
      <c r="S295" s="214" t="s">
        <v>310</v>
      </c>
      <c r="T295" s="214" t="s">
        <v>311</v>
      </c>
      <c r="U295" s="214" t="s">
        <v>312</v>
      </c>
      <c r="V295" s="214" t="s">
        <v>312</v>
      </c>
      <c r="W295" s="214">
        <v>0</v>
      </c>
      <c r="X295" s="214">
        <v>15</v>
      </c>
      <c r="Y295" s="217">
        <f t="shared" si="40"/>
        <v>15</v>
      </c>
      <c r="Z295" s="214" t="s">
        <v>302</v>
      </c>
      <c r="AA295" s="214">
        <v>0</v>
      </c>
      <c r="AB295" s="214">
        <v>0</v>
      </c>
      <c r="AC295" s="214"/>
      <c r="AD295" s="214"/>
      <c r="AE295" s="214"/>
      <c r="AF295" s="219">
        <f t="shared" si="41"/>
        <v>0</v>
      </c>
      <c r="AG295" s="214"/>
      <c r="AH295" s="214"/>
      <c r="AI295" s="188">
        <f t="shared" si="42"/>
        <v>0</v>
      </c>
      <c r="AJ295" s="216">
        <f t="shared" si="43"/>
        <v>0</v>
      </c>
      <c r="AK295" s="216">
        <f t="shared" si="44"/>
        <v>0</v>
      </c>
      <c r="AL295" s="188">
        <f t="shared" si="45"/>
        <v>0</v>
      </c>
      <c r="AM295" s="214"/>
      <c r="AN295" s="214"/>
      <c r="AO295" s="214"/>
      <c r="AP295" s="214" t="s">
        <v>313</v>
      </c>
      <c r="AQ295" s="226" t="s">
        <v>314</v>
      </c>
    </row>
    <row r="296" spans="1:43" ht="30.75" customHeight="1" x14ac:dyDescent="0.15">
      <c r="A296" s="227" t="s">
        <v>292</v>
      </c>
      <c r="B296" s="227" t="s">
        <v>293</v>
      </c>
      <c r="C296" s="227" t="s">
        <v>573</v>
      </c>
      <c r="D296" s="214" t="s">
        <v>857</v>
      </c>
      <c r="E296" s="214" t="s">
        <v>207</v>
      </c>
      <c r="F296" s="214"/>
      <c r="G296" s="214"/>
      <c r="H296" s="214"/>
      <c r="I296" s="214"/>
      <c r="J296" s="214" t="s">
        <v>207</v>
      </c>
      <c r="K296" s="214" t="s">
        <v>222</v>
      </c>
      <c r="L296" s="214"/>
      <c r="M296" s="214" t="s">
        <v>296</v>
      </c>
      <c r="N296" s="214" t="s">
        <v>307</v>
      </c>
      <c r="O296" s="214" t="s">
        <v>858</v>
      </c>
      <c r="P296" s="214" t="s">
        <v>318</v>
      </c>
      <c r="Q296" s="214">
        <v>1</v>
      </c>
      <c r="R296" s="222" t="s">
        <v>521</v>
      </c>
      <c r="S296" s="214" t="s">
        <v>310</v>
      </c>
      <c r="T296" s="214" t="s">
        <v>311</v>
      </c>
      <c r="U296" s="214" t="s">
        <v>312</v>
      </c>
      <c r="V296" s="214" t="s">
        <v>522</v>
      </c>
      <c r="W296" s="214">
        <v>0</v>
      </c>
      <c r="X296" s="214">
        <v>14</v>
      </c>
      <c r="Y296" s="217">
        <f t="shared" si="40"/>
        <v>14</v>
      </c>
      <c r="Z296" s="214" t="s">
        <v>302</v>
      </c>
      <c r="AA296" s="214">
        <v>0</v>
      </c>
      <c r="AB296" s="214">
        <v>0</v>
      </c>
      <c r="AC296" s="214"/>
      <c r="AD296" s="214"/>
      <c r="AE296" s="214"/>
      <c r="AF296" s="219">
        <f t="shared" si="41"/>
        <v>0</v>
      </c>
      <c r="AG296" s="214"/>
      <c r="AH296" s="214"/>
      <c r="AI296" s="188">
        <f t="shared" si="42"/>
        <v>0</v>
      </c>
      <c r="AJ296" s="216">
        <f t="shared" si="43"/>
        <v>0</v>
      </c>
      <c r="AK296" s="216">
        <f t="shared" si="44"/>
        <v>0</v>
      </c>
      <c r="AL296" s="188">
        <f t="shared" si="45"/>
        <v>0</v>
      </c>
      <c r="AM296" s="214"/>
      <c r="AN296" s="214"/>
      <c r="AO296" s="214"/>
      <c r="AP296" s="214" t="s">
        <v>313</v>
      </c>
      <c r="AQ296" s="226" t="s">
        <v>314</v>
      </c>
    </row>
    <row r="297" spans="1:43" ht="30.75" customHeight="1" x14ac:dyDescent="0.15">
      <c r="A297" s="227" t="s">
        <v>292</v>
      </c>
      <c r="B297" s="227" t="s">
        <v>293</v>
      </c>
      <c r="C297" s="227" t="s">
        <v>492</v>
      </c>
      <c r="D297" s="214" t="s">
        <v>859</v>
      </c>
      <c r="E297" s="214" t="s">
        <v>207</v>
      </c>
      <c r="F297" s="214"/>
      <c r="G297" s="214"/>
      <c r="H297" s="214"/>
      <c r="I297" s="214"/>
      <c r="J297" s="214" t="s">
        <v>207</v>
      </c>
      <c r="K297" s="214" t="s">
        <v>222</v>
      </c>
      <c r="L297" s="214"/>
      <c r="M297" s="214" t="s">
        <v>296</v>
      </c>
      <c r="N297" s="214" t="s">
        <v>307</v>
      </c>
      <c r="O297" s="214" t="s">
        <v>858</v>
      </c>
      <c r="P297" s="214" t="s">
        <v>318</v>
      </c>
      <c r="Q297" s="214">
        <v>1</v>
      </c>
      <c r="R297" s="222" t="s">
        <v>493</v>
      </c>
      <c r="S297" s="214" t="s">
        <v>310</v>
      </c>
      <c r="T297" s="214" t="s">
        <v>311</v>
      </c>
      <c r="U297" s="214" t="s">
        <v>312</v>
      </c>
      <c r="V297" s="214" t="s">
        <v>426</v>
      </c>
      <c r="W297" s="214">
        <v>0</v>
      </c>
      <c r="X297" s="214">
        <v>11</v>
      </c>
      <c r="Y297" s="217">
        <f t="shared" si="40"/>
        <v>11</v>
      </c>
      <c r="Z297" s="214" t="s">
        <v>302</v>
      </c>
      <c r="AA297" s="214">
        <v>0</v>
      </c>
      <c r="AB297" s="214">
        <v>0</v>
      </c>
      <c r="AC297" s="214"/>
      <c r="AD297" s="214"/>
      <c r="AE297" s="214"/>
      <c r="AF297" s="219">
        <f t="shared" si="41"/>
        <v>0</v>
      </c>
      <c r="AG297" s="214"/>
      <c r="AH297" s="214"/>
      <c r="AI297" s="188">
        <f t="shared" si="42"/>
        <v>0</v>
      </c>
      <c r="AJ297" s="216">
        <f t="shared" si="43"/>
        <v>0</v>
      </c>
      <c r="AK297" s="216">
        <f t="shared" si="44"/>
        <v>0</v>
      </c>
      <c r="AL297" s="188">
        <f t="shared" si="45"/>
        <v>0</v>
      </c>
      <c r="AM297" s="214"/>
      <c r="AN297" s="214"/>
      <c r="AO297" s="214"/>
      <c r="AP297" s="214" t="s">
        <v>313</v>
      </c>
      <c r="AQ297" s="226" t="s">
        <v>314</v>
      </c>
    </row>
    <row r="298" spans="1:43" ht="30.75" customHeight="1" x14ac:dyDescent="0.15">
      <c r="A298" s="227" t="s">
        <v>292</v>
      </c>
      <c r="B298" s="227" t="s">
        <v>293</v>
      </c>
      <c r="C298" s="227" t="s">
        <v>422</v>
      </c>
      <c r="D298" s="214" t="s">
        <v>860</v>
      </c>
      <c r="E298" s="214" t="s">
        <v>207</v>
      </c>
      <c r="F298" s="214"/>
      <c r="G298" s="214"/>
      <c r="H298" s="214"/>
      <c r="I298" s="214"/>
      <c r="J298" s="214" t="s">
        <v>207</v>
      </c>
      <c r="K298" s="214" t="s">
        <v>222</v>
      </c>
      <c r="L298" s="214"/>
      <c r="M298" s="214" t="s">
        <v>296</v>
      </c>
      <c r="N298" s="214" t="s">
        <v>307</v>
      </c>
      <c r="O298" s="214" t="s">
        <v>858</v>
      </c>
      <c r="P298" s="214" t="s">
        <v>318</v>
      </c>
      <c r="Q298" s="214">
        <v>1</v>
      </c>
      <c r="R298" s="222" t="s">
        <v>550</v>
      </c>
      <c r="S298" s="214" t="s">
        <v>310</v>
      </c>
      <c r="T298" s="214" t="s">
        <v>311</v>
      </c>
      <c r="U298" s="214" t="s">
        <v>312</v>
      </c>
      <c r="V298" s="214" t="s">
        <v>551</v>
      </c>
      <c r="W298" s="214">
        <v>0</v>
      </c>
      <c r="X298" s="214">
        <v>36</v>
      </c>
      <c r="Y298" s="217">
        <f t="shared" si="34"/>
        <v>36</v>
      </c>
      <c r="Z298" s="214" t="s">
        <v>302</v>
      </c>
      <c r="AA298" s="214">
        <v>0</v>
      </c>
      <c r="AB298" s="214">
        <v>0</v>
      </c>
      <c r="AC298" s="214"/>
      <c r="AD298" s="214"/>
      <c r="AE298" s="214"/>
      <c r="AF298" s="219">
        <f t="shared" si="35"/>
        <v>0</v>
      </c>
      <c r="AG298" s="214"/>
      <c r="AH298" s="214"/>
      <c r="AI298" s="188">
        <f t="shared" si="36"/>
        <v>0</v>
      </c>
      <c r="AJ298" s="216">
        <f t="shared" si="37"/>
        <v>0</v>
      </c>
      <c r="AK298" s="216">
        <f t="shared" si="38"/>
        <v>0</v>
      </c>
      <c r="AL298" s="188">
        <f t="shared" si="39"/>
        <v>0</v>
      </c>
      <c r="AM298" s="214"/>
      <c r="AN298" s="214"/>
      <c r="AO298" s="214"/>
      <c r="AP298" s="214" t="s">
        <v>313</v>
      </c>
      <c r="AQ298" s="226" t="s">
        <v>314</v>
      </c>
    </row>
    <row r="299" spans="1:43" ht="30.75" customHeight="1" x14ac:dyDescent="0.15">
      <c r="A299" s="227" t="s">
        <v>292</v>
      </c>
      <c r="B299" s="227" t="s">
        <v>293</v>
      </c>
      <c r="C299" s="227" t="s">
        <v>334</v>
      </c>
      <c r="D299" s="214" t="s">
        <v>861</v>
      </c>
      <c r="E299" s="214" t="s">
        <v>207</v>
      </c>
      <c r="F299" s="214"/>
      <c r="G299" s="214"/>
      <c r="H299" s="214"/>
      <c r="I299" s="214"/>
      <c r="J299" s="214" t="s">
        <v>207</v>
      </c>
      <c r="K299" s="214" t="s">
        <v>222</v>
      </c>
      <c r="L299" s="214"/>
      <c r="M299" s="214" t="s">
        <v>296</v>
      </c>
      <c r="N299" s="214" t="s">
        <v>307</v>
      </c>
      <c r="O299" s="214" t="s">
        <v>858</v>
      </c>
      <c r="P299" s="214" t="s">
        <v>318</v>
      </c>
      <c r="Q299" s="214">
        <v>1</v>
      </c>
      <c r="R299" s="222" t="s">
        <v>750</v>
      </c>
      <c r="S299" s="214" t="s">
        <v>310</v>
      </c>
      <c r="T299" s="214" t="s">
        <v>311</v>
      </c>
      <c r="U299" s="214" t="s">
        <v>312</v>
      </c>
      <c r="V299" s="214" t="s">
        <v>586</v>
      </c>
      <c r="W299" s="214">
        <v>0</v>
      </c>
      <c r="X299" s="214">
        <v>10</v>
      </c>
      <c r="Y299" s="217">
        <f t="shared" si="34"/>
        <v>10</v>
      </c>
      <c r="Z299" s="214" t="s">
        <v>302</v>
      </c>
      <c r="AA299" s="214">
        <v>0</v>
      </c>
      <c r="AB299" s="214">
        <v>0</v>
      </c>
      <c r="AC299" s="214"/>
      <c r="AD299" s="214"/>
      <c r="AE299" s="214"/>
      <c r="AF299" s="219">
        <f t="shared" si="35"/>
        <v>0</v>
      </c>
      <c r="AG299" s="214"/>
      <c r="AH299" s="214"/>
      <c r="AI299" s="188">
        <f t="shared" si="36"/>
        <v>0</v>
      </c>
      <c r="AJ299" s="216">
        <f t="shared" si="37"/>
        <v>0</v>
      </c>
      <c r="AK299" s="216">
        <f t="shared" si="38"/>
        <v>0</v>
      </c>
      <c r="AL299" s="188">
        <f t="shared" si="39"/>
        <v>0</v>
      </c>
      <c r="AM299" s="214"/>
      <c r="AN299" s="214"/>
      <c r="AO299" s="214"/>
      <c r="AP299" s="214" t="s">
        <v>313</v>
      </c>
      <c r="AQ299" s="226" t="s">
        <v>314</v>
      </c>
    </row>
    <row r="300" spans="1:43" ht="30.75" customHeight="1" x14ac:dyDescent="0.15">
      <c r="A300" s="227" t="s">
        <v>292</v>
      </c>
      <c r="B300" s="227" t="s">
        <v>293</v>
      </c>
      <c r="C300" s="227" t="s">
        <v>339</v>
      </c>
      <c r="D300" s="214" t="s">
        <v>862</v>
      </c>
      <c r="E300" s="214" t="s">
        <v>207</v>
      </c>
      <c r="F300" s="214"/>
      <c r="G300" s="214"/>
      <c r="H300" s="214"/>
      <c r="I300" s="214"/>
      <c r="J300" s="214" t="s">
        <v>207</v>
      </c>
      <c r="K300" s="214" t="s">
        <v>222</v>
      </c>
      <c r="L300" s="214"/>
      <c r="M300" s="214" t="s">
        <v>296</v>
      </c>
      <c r="N300" s="214" t="s">
        <v>307</v>
      </c>
      <c r="O300" s="214" t="s">
        <v>858</v>
      </c>
      <c r="P300" s="214" t="s">
        <v>318</v>
      </c>
      <c r="Q300" s="214">
        <v>1</v>
      </c>
      <c r="R300" s="222" t="s">
        <v>863</v>
      </c>
      <c r="S300" s="214" t="s">
        <v>310</v>
      </c>
      <c r="T300" s="214" t="s">
        <v>311</v>
      </c>
      <c r="U300" s="214" t="s">
        <v>312</v>
      </c>
      <c r="V300" s="214" t="s">
        <v>312</v>
      </c>
      <c r="W300" s="214">
        <v>0</v>
      </c>
      <c r="X300" s="214">
        <v>18</v>
      </c>
      <c r="Y300" s="217">
        <f t="shared" si="34"/>
        <v>18</v>
      </c>
      <c r="Z300" s="214" t="s">
        <v>302</v>
      </c>
      <c r="AA300" s="214">
        <v>0</v>
      </c>
      <c r="AB300" s="214">
        <v>0</v>
      </c>
      <c r="AC300" s="214"/>
      <c r="AD300" s="214"/>
      <c r="AE300" s="214"/>
      <c r="AF300" s="219">
        <f t="shared" ref="AF300:AF301" si="46">SUM(AD300:AE300)</f>
        <v>0</v>
      </c>
      <c r="AG300" s="214"/>
      <c r="AH300" s="214"/>
      <c r="AI300" s="188">
        <f t="shared" ref="AI300:AI301" si="47">SUM(AG300:AH300)</f>
        <v>0</v>
      </c>
      <c r="AJ300" s="216">
        <f t="shared" ref="AJ300:AJ301" si="48">AD300+AG300</f>
        <v>0</v>
      </c>
      <c r="AK300" s="216">
        <f t="shared" ref="AK300:AK301" si="49">AE300+AH300</f>
        <v>0</v>
      </c>
      <c r="AL300" s="188">
        <f t="shared" ref="AL300:AL301" si="50">AJ300+AK300</f>
        <v>0</v>
      </c>
      <c r="AM300" s="214"/>
      <c r="AN300" s="214"/>
      <c r="AO300" s="214"/>
      <c r="AP300" s="214" t="s">
        <v>313</v>
      </c>
      <c r="AQ300" s="226" t="s">
        <v>314</v>
      </c>
    </row>
    <row r="301" spans="1:43" ht="30.75" customHeight="1" x14ac:dyDescent="0.15">
      <c r="A301" s="227" t="s">
        <v>292</v>
      </c>
      <c r="B301" s="227" t="s">
        <v>293</v>
      </c>
      <c r="C301" s="227" t="s">
        <v>448</v>
      </c>
      <c r="D301" s="214" t="s">
        <v>864</v>
      </c>
      <c r="E301" s="214" t="s">
        <v>207</v>
      </c>
      <c r="F301" s="214"/>
      <c r="G301" s="214"/>
      <c r="H301" s="214"/>
      <c r="I301" s="214"/>
      <c r="J301" s="214" t="s">
        <v>207</v>
      </c>
      <c r="K301" s="214" t="s">
        <v>222</v>
      </c>
      <c r="L301" s="214"/>
      <c r="M301" s="214" t="s">
        <v>296</v>
      </c>
      <c r="N301" s="214" t="s">
        <v>307</v>
      </c>
      <c r="O301" s="214" t="s">
        <v>424</v>
      </c>
      <c r="P301" s="214" t="s">
        <v>318</v>
      </c>
      <c r="Q301" s="214">
        <v>1</v>
      </c>
      <c r="R301" s="214" t="s">
        <v>309</v>
      </c>
      <c r="S301" s="214" t="s">
        <v>310</v>
      </c>
      <c r="T301" s="214" t="s">
        <v>311</v>
      </c>
      <c r="U301" s="214" t="s">
        <v>312</v>
      </c>
      <c r="V301" s="214" t="s">
        <v>312</v>
      </c>
      <c r="W301" s="214">
        <v>0</v>
      </c>
      <c r="X301" s="214">
        <v>75</v>
      </c>
      <c r="Y301" s="217">
        <f t="shared" ref="Y301" si="51">SUM(W301:X301)</f>
        <v>75</v>
      </c>
      <c r="Z301" s="214" t="s">
        <v>302</v>
      </c>
      <c r="AA301" s="214">
        <v>0</v>
      </c>
      <c r="AB301" s="214">
        <v>0</v>
      </c>
      <c r="AC301" s="214"/>
      <c r="AD301" s="214"/>
      <c r="AE301" s="214"/>
      <c r="AF301" s="219">
        <f t="shared" si="46"/>
        <v>0</v>
      </c>
      <c r="AG301" s="214"/>
      <c r="AH301" s="214"/>
      <c r="AI301" s="188">
        <f t="shared" si="47"/>
        <v>0</v>
      </c>
      <c r="AJ301" s="216">
        <f t="shared" si="48"/>
        <v>0</v>
      </c>
      <c r="AK301" s="216">
        <f t="shared" si="49"/>
        <v>0</v>
      </c>
      <c r="AL301" s="188">
        <f t="shared" si="50"/>
        <v>0</v>
      </c>
      <c r="AM301" s="214"/>
      <c r="AN301" s="214"/>
      <c r="AO301" s="214"/>
      <c r="AP301" s="214" t="s">
        <v>313</v>
      </c>
      <c r="AQ301" s="226" t="s">
        <v>314</v>
      </c>
    </row>
    <row r="302" spans="1:43" ht="30.75" customHeight="1" x14ac:dyDescent="0.15">
      <c r="A302" s="227" t="s">
        <v>292</v>
      </c>
      <c r="B302" s="227" t="s">
        <v>293</v>
      </c>
      <c r="C302" s="227" t="s">
        <v>339</v>
      </c>
      <c r="D302" s="214" t="s">
        <v>865</v>
      </c>
      <c r="E302" s="214" t="s">
        <v>151</v>
      </c>
      <c r="F302" s="212" t="s">
        <v>151</v>
      </c>
      <c r="G302" s="212"/>
      <c r="H302" s="212"/>
      <c r="I302" s="212"/>
      <c r="J302" s="212"/>
      <c r="K302" s="214" t="s">
        <v>222</v>
      </c>
      <c r="L302" s="212"/>
      <c r="M302" s="214" t="s">
        <v>296</v>
      </c>
      <c r="N302" s="214" t="s">
        <v>307</v>
      </c>
      <c r="O302" s="214" t="s">
        <v>298</v>
      </c>
      <c r="P302" s="214" t="s">
        <v>318</v>
      </c>
      <c r="Q302" s="214">
        <v>1</v>
      </c>
      <c r="R302" s="214" t="s">
        <v>866</v>
      </c>
      <c r="S302" s="214" t="s">
        <v>310</v>
      </c>
      <c r="T302" s="214" t="s">
        <v>311</v>
      </c>
      <c r="U302" s="214" t="s">
        <v>312</v>
      </c>
      <c r="V302" s="214" t="s">
        <v>396</v>
      </c>
      <c r="W302" s="214">
        <v>0</v>
      </c>
      <c r="X302" s="214">
        <v>45</v>
      </c>
      <c r="Y302" s="217">
        <f t="shared" ref="Y302:Y310" si="52">SUM(W302:X302)</f>
        <v>45</v>
      </c>
      <c r="Z302" s="214" t="s">
        <v>302</v>
      </c>
      <c r="AA302" s="216">
        <v>0</v>
      </c>
      <c r="AB302" s="216">
        <v>0</v>
      </c>
      <c r="AC302" s="216"/>
      <c r="AD302" s="216"/>
      <c r="AE302" s="216"/>
      <c r="AF302" s="219">
        <f>SUM(AD302:AE302)</f>
        <v>0</v>
      </c>
      <c r="AG302" s="216"/>
      <c r="AH302" s="216"/>
      <c r="AI302" s="188">
        <f>SUM(AG302:AH302)</f>
        <v>0</v>
      </c>
      <c r="AJ302" s="216">
        <f>AD302+AG302</f>
        <v>0</v>
      </c>
      <c r="AK302" s="216">
        <f>AE302+AH302</f>
        <v>0</v>
      </c>
      <c r="AL302" s="188">
        <f>AJ302+AK302</f>
        <v>0</v>
      </c>
      <c r="AM302" s="216"/>
      <c r="AN302" s="216"/>
      <c r="AO302" s="216"/>
      <c r="AP302" s="214" t="s">
        <v>313</v>
      </c>
      <c r="AQ302" s="226" t="s">
        <v>314</v>
      </c>
    </row>
    <row r="303" spans="1:43" ht="30.75" customHeight="1" x14ac:dyDescent="0.15">
      <c r="A303" s="227" t="s">
        <v>292</v>
      </c>
      <c r="B303" s="227" t="s">
        <v>293</v>
      </c>
      <c r="C303" s="227" t="s">
        <v>394</v>
      </c>
      <c r="D303" s="214" t="s">
        <v>867</v>
      </c>
      <c r="E303" s="214" t="s">
        <v>151</v>
      </c>
      <c r="F303" s="212" t="s">
        <v>151</v>
      </c>
      <c r="G303" s="212"/>
      <c r="H303" s="212"/>
      <c r="I303" s="212"/>
      <c r="J303" s="212"/>
      <c r="K303" s="214" t="s">
        <v>222</v>
      </c>
      <c r="L303" s="212"/>
      <c r="M303" s="214" t="s">
        <v>296</v>
      </c>
      <c r="N303" s="214" t="s">
        <v>307</v>
      </c>
      <c r="O303" s="214" t="s">
        <v>298</v>
      </c>
      <c r="P303" s="214" t="s">
        <v>429</v>
      </c>
      <c r="Q303" s="214">
        <v>1</v>
      </c>
      <c r="R303" s="214" t="s">
        <v>327</v>
      </c>
      <c r="S303" s="214" t="s">
        <v>310</v>
      </c>
      <c r="T303" s="214" t="s">
        <v>311</v>
      </c>
      <c r="U303" s="214" t="s">
        <v>312</v>
      </c>
      <c r="V303" s="214" t="s">
        <v>312</v>
      </c>
      <c r="W303" s="214">
        <v>0</v>
      </c>
      <c r="X303" s="214">
        <v>50</v>
      </c>
      <c r="Y303" s="217">
        <f t="shared" si="52"/>
        <v>50</v>
      </c>
      <c r="Z303" s="214" t="s">
        <v>302</v>
      </c>
      <c r="AA303" s="214">
        <v>0</v>
      </c>
      <c r="AB303" s="214">
        <v>0</v>
      </c>
      <c r="AC303" s="214"/>
      <c r="AD303" s="214"/>
      <c r="AE303" s="214"/>
      <c r="AF303" s="219">
        <f>SUM(AD303:AE303)</f>
        <v>0</v>
      </c>
      <c r="AG303" s="214"/>
      <c r="AH303" s="214"/>
      <c r="AI303" s="188">
        <f>SUM(AG303:AH303)</f>
        <v>0</v>
      </c>
      <c r="AJ303" s="216">
        <f>AD303+AG303</f>
        <v>0</v>
      </c>
      <c r="AK303" s="216">
        <f>AE303+AH303</f>
        <v>0</v>
      </c>
      <c r="AL303" s="188">
        <f>AJ303+AK303</f>
        <v>0</v>
      </c>
      <c r="AM303" s="214"/>
      <c r="AN303" s="214"/>
      <c r="AO303" s="214"/>
      <c r="AP303" s="214" t="s">
        <v>313</v>
      </c>
      <c r="AQ303" s="226" t="s">
        <v>314</v>
      </c>
    </row>
    <row r="304" spans="1:43" ht="30.75" customHeight="1" x14ac:dyDescent="0.15">
      <c r="A304" s="227" t="s">
        <v>292</v>
      </c>
      <c r="B304" s="227" t="s">
        <v>293</v>
      </c>
      <c r="C304" s="227" t="s">
        <v>394</v>
      </c>
      <c r="D304" s="214" t="s">
        <v>868</v>
      </c>
      <c r="E304" s="214" t="s">
        <v>151</v>
      </c>
      <c r="F304" s="212" t="s">
        <v>151</v>
      </c>
      <c r="G304" s="212"/>
      <c r="H304" s="212"/>
      <c r="I304" s="212"/>
      <c r="J304" s="212"/>
      <c r="K304" s="214" t="s">
        <v>222</v>
      </c>
      <c r="L304" s="212"/>
      <c r="M304" s="214" t="s">
        <v>296</v>
      </c>
      <c r="N304" s="214" t="s">
        <v>307</v>
      </c>
      <c r="O304" s="214" t="s">
        <v>298</v>
      </c>
      <c r="P304" s="214" t="s">
        <v>318</v>
      </c>
      <c r="Q304" s="214">
        <v>1</v>
      </c>
      <c r="R304" s="214" t="s">
        <v>327</v>
      </c>
      <c r="S304" s="214" t="s">
        <v>310</v>
      </c>
      <c r="T304" s="214" t="s">
        <v>311</v>
      </c>
      <c r="U304" s="214" t="s">
        <v>312</v>
      </c>
      <c r="V304" s="214" t="s">
        <v>312</v>
      </c>
      <c r="W304" s="214">
        <v>0</v>
      </c>
      <c r="X304" s="214">
        <v>80</v>
      </c>
      <c r="Y304" s="217">
        <f t="shared" si="52"/>
        <v>80</v>
      </c>
      <c r="Z304" s="214" t="s">
        <v>302</v>
      </c>
      <c r="AA304" s="214">
        <v>0</v>
      </c>
      <c r="AB304" s="214">
        <v>0</v>
      </c>
      <c r="AC304" s="214"/>
      <c r="AD304" s="214"/>
      <c r="AE304" s="214"/>
      <c r="AF304" s="219">
        <f t="shared" ref="AF304:AF310" si="53">SUM(AD304:AE304)</f>
        <v>0</v>
      </c>
      <c r="AG304" s="214"/>
      <c r="AH304" s="214"/>
      <c r="AI304" s="188">
        <f t="shared" ref="AI304:AI310" si="54">SUM(AG304:AH304)</f>
        <v>0</v>
      </c>
      <c r="AJ304" s="216">
        <f t="shared" ref="AJ304:AJ310" si="55">AD304+AG304</f>
        <v>0</v>
      </c>
      <c r="AK304" s="216">
        <f t="shared" ref="AK304:AK310" si="56">AE304+AH304</f>
        <v>0</v>
      </c>
      <c r="AL304" s="188">
        <f t="shared" ref="AL304:AL310" si="57">AJ304+AK304</f>
        <v>0</v>
      </c>
      <c r="AM304" s="214"/>
      <c r="AN304" s="214"/>
      <c r="AO304" s="214"/>
      <c r="AP304" s="214" t="s">
        <v>313</v>
      </c>
      <c r="AQ304" s="226" t="s">
        <v>314</v>
      </c>
    </row>
    <row r="305" spans="1:43" ht="30.75" customHeight="1" x14ac:dyDescent="0.15">
      <c r="A305" s="227" t="s">
        <v>292</v>
      </c>
      <c r="B305" s="227" t="s">
        <v>293</v>
      </c>
      <c r="C305" s="227" t="s">
        <v>394</v>
      </c>
      <c r="D305" s="214" t="s">
        <v>869</v>
      </c>
      <c r="E305" s="214" t="s">
        <v>151</v>
      </c>
      <c r="F305" s="212" t="s">
        <v>151</v>
      </c>
      <c r="G305" s="212"/>
      <c r="H305" s="212"/>
      <c r="I305" s="212"/>
      <c r="J305" s="212"/>
      <c r="K305" s="214" t="s">
        <v>222</v>
      </c>
      <c r="L305" s="212"/>
      <c r="M305" s="214" t="s">
        <v>296</v>
      </c>
      <c r="N305" s="214" t="s">
        <v>307</v>
      </c>
      <c r="O305" s="214" t="s">
        <v>298</v>
      </c>
      <c r="P305" s="214" t="s">
        <v>318</v>
      </c>
      <c r="Q305" s="214">
        <v>1</v>
      </c>
      <c r="R305" s="214" t="s">
        <v>745</v>
      </c>
      <c r="S305" s="214" t="s">
        <v>310</v>
      </c>
      <c r="T305" s="214" t="s">
        <v>311</v>
      </c>
      <c r="U305" s="214" t="s">
        <v>312</v>
      </c>
      <c r="V305" s="214" t="s">
        <v>312</v>
      </c>
      <c r="W305" s="214">
        <v>0</v>
      </c>
      <c r="X305" s="214">
        <v>60</v>
      </c>
      <c r="Y305" s="217">
        <f t="shared" si="52"/>
        <v>60</v>
      </c>
      <c r="Z305" s="214" t="s">
        <v>302</v>
      </c>
      <c r="AA305" s="214">
        <v>0</v>
      </c>
      <c r="AB305" s="214">
        <v>0</v>
      </c>
      <c r="AC305" s="214"/>
      <c r="AD305" s="214"/>
      <c r="AE305" s="214"/>
      <c r="AF305" s="219">
        <f t="shared" si="53"/>
        <v>0</v>
      </c>
      <c r="AG305" s="214"/>
      <c r="AH305" s="214"/>
      <c r="AI305" s="188">
        <f t="shared" si="54"/>
        <v>0</v>
      </c>
      <c r="AJ305" s="216">
        <f t="shared" si="55"/>
        <v>0</v>
      </c>
      <c r="AK305" s="216">
        <f t="shared" si="56"/>
        <v>0</v>
      </c>
      <c r="AL305" s="188">
        <f t="shared" si="57"/>
        <v>0</v>
      </c>
      <c r="AM305" s="214"/>
      <c r="AN305" s="214"/>
      <c r="AO305" s="214"/>
      <c r="AP305" s="214" t="s">
        <v>313</v>
      </c>
      <c r="AQ305" s="226" t="s">
        <v>314</v>
      </c>
    </row>
    <row r="306" spans="1:43" ht="30.75" customHeight="1" x14ac:dyDescent="0.15">
      <c r="A306" s="227" t="s">
        <v>292</v>
      </c>
      <c r="B306" s="227" t="s">
        <v>293</v>
      </c>
      <c r="C306" s="227" t="s">
        <v>323</v>
      </c>
      <c r="D306" s="214" t="s">
        <v>870</v>
      </c>
      <c r="E306" s="214" t="s">
        <v>151</v>
      </c>
      <c r="F306" s="212" t="s">
        <v>151</v>
      </c>
      <c r="G306" s="212"/>
      <c r="H306" s="212"/>
      <c r="I306" s="212"/>
      <c r="J306" s="212"/>
      <c r="K306" s="214" t="s">
        <v>222</v>
      </c>
      <c r="L306" s="212"/>
      <c r="M306" s="214" t="s">
        <v>296</v>
      </c>
      <c r="N306" s="214" t="s">
        <v>307</v>
      </c>
      <c r="O306" s="214" t="s">
        <v>298</v>
      </c>
      <c r="P306" s="214" t="s">
        <v>318</v>
      </c>
      <c r="Q306" s="214">
        <v>1</v>
      </c>
      <c r="R306" s="214" t="s">
        <v>327</v>
      </c>
      <c r="S306" s="214" t="s">
        <v>310</v>
      </c>
      <c r="T306" s="214" t="s">
        <v>311</v>
      </c>
      <c r="U306" s="214" t="s">
        <v>312</v>
      </c>
      <c r="V306" s="214" t="s">
        <v>312</v>
      </c>
      <c r="W306" s="214">
        <v>0</v>
      </c>
      <c r="X306" s="214">
        <v>45</v>
      </c>
      <c r="Y306" s="217">
        <f t="shared" si="52"/>
        <v>45</v>
      </c>
      <c r="Z306" s="214" t="s">
        <v>302</v>
      </c>
      <c r="AA306" s="214">
        <v>0</v>
      </c>
      <c r="AB306" s="214">
        <v>0</v>
      </c>
      <c r="AC306" s="214"/>
      <c r="AD306" s="214"/>
      <c r="AE306" s="214"/>
      <c r="AF306" s="219">
        <f t="shared" si="53"/>
        <v>0</v>
      </c>
      <c r="AG306" s="214"/>
      <c r="AH306" s="214"/>
      <c r="AI306" s="188">
        <f t="shared" si="54"/>
        <v>0</v>
      </c>
      <c r="AJ306" s="216">
        <f t="shared" si="55"/>
        <v>0</v>
      </c>
      <c r="AK306" s="216">
        <f t="shared" si="56"/>
        <v>0</v>
      </c>
      <c r="AL306" s="188">
        <f t="shared" si="57"/>
        <v>0</v>
      </c>
      <c r="AM306" s="214"/>
      <c r="AN306" s="214"/>
      <c r="AO306" s="214"/>
      <c r="AP306" s="214" t="s">
        <v>313</v>
      </c>
      <c r="AQ306" s="226" t="s">
        <v>314</v>
      </c>
    </row>
    <row r="307" spans="1:43" ht="30.75" customHeight="1" x14ac:dyDescent="0.15">
      <c r="A307" s="227" t="s">
        <v>292</v>
      </c>
      <c r="B307" s="227" t="s">
        <v>293</v>
      </c>
      <c r="C307" s="227" t="s">
        <v>448</v>
      </c>
      <c r="D307" s="214" t="s">
        <v>871</v>
      </c>
      <c r="E307" s="214" t="s">
        <v>151</v>
      </c>
      <c r="F307" s="212" t="s">
        <v>151</v>
      </c>
      <c r="G307" s="212"/>
      <c r="H307" s="212"/>
      <c r="I307" s="212"/>
      <c r="J307" s="212"/>
      <c r="K307" s="214" t="s">
        <v>222</v>
      </c>
      <c r="L307" s="212"/>
      <c r="M307" s="214" t="s">
        <v>296</v>
      </c>
      <c r="N307" s="214" t="s">
        <v>307</v>
      </c>
      <c r="O307" s="214" t="s">
        <v>298</v>
      </c>
      <c r="P307" s="214" t="s">
        <v>318</v>
      </c>
      <c r="Q307" s="214">
        <v>1</v>
      </c>
      <c r="R307" s="214" t="s">
        <v>872</v>
      </c>
      <c r="S307" s="214" t="s">
        <v>310</v>
      </c>
      <c r="T307" s="214" t="s">
        <v>311</v>
      </c>
      <c r="U307" s="214" t="s">
        <v>312</v>
      </c>
      <c r="V307" s="214" t="s">
        <v>461</v>
      </c>
      <c r="W307" s="214">
        <v>0</v>
      </c>
      <c r="X307" s="214">
        <v>50</v>
      </c>
      <c r="Y307" s="217">
        <f t="shared" si="52"/>
        <v>50</v>
      </c>
      <c r="Z307" s="214" t="s">
        <v>302</v>
      </c>
      <c r="AA307" s="214">
        <v>0</v>
      </c>
      <c r="AB307" s="214">
        <v>0</v>
      </c>
      <c r="AC307" s="214"/>
      <c r="AD307" s="214"/>
      <c r="AE307" s="214"/>
      <c r="AF307" s="219">
        <f t="shared" si="53"/>
        <v>0</v>
      </c>
      <c r="AG307" s="214"/>
      <c r="AH307" s="214"/>
      <c r="AI307" s="188">
        <f t="shared" si="54"/>
        <v>0</v>
      </c>
      <c r="AJ307" s="216">
        <f t="shared" si="55"/>
        <v>0</v>
      </c>
      <c r="AK307" s="216">
        <f t="shared" si="56"/>
        <v>0</v>
      </c>
      <c r="AL307" s="188">
        <f t="shared" si="57"/>
        <v>0</v>
      </c>
      <c r="AM307" s="214"/>
      <c r="AN307" s="214"/>
      <c r="AO307" s="214"/>
      <c r="AP307" s="214" t="s">
        <v>313</v>
      </c>
      <c r="AQ307" s="226" t="s">
        <v>314</v>
      </c>
    </row>
    <row r="308" spans="1:43" ht="30.75" customHeight="1" x14ac:dyDescent="0.15">
      <c r="A308" s="227" t="s">
        <v>292</v>
      </c>
      <c r="B308" s="227" t="s">
        <v>293</v>
      </c>
      <c r="C308" s="227" t="s">
        <v>448</v>
      </c>
      <c r="D308" s="214" t="s">
        <v>873</v>
      </c>
      <c r="E308" s="214" t="s">
        <v>151</v>
      </c>
      <c r="F308" s="212" t="s">
        <v>151</v>
      </c>
      <c r="G308" s="212"/>
      <c r="H308" s="212"/>
      <c r="I308" s="212"/>
      <c r="J308" s="212"/>
      <c r="K308" s="214" t="s">
        <v>222</v>
      </c>
      <c r="L308" s="212"/>
      <c r="M308" s="214" t="s">
        <v>296</v>
      </c>
      <c r="N308" s="214" t="s">
        <v>307</v>
      </c>
      <c r="O308" s="214" t="s">
        <v>298</v>
      </c>
      <c r="P308" s="214" t="s">
        <v>318</v>
      </c>
      <c r="Q308" s="214">
        <v>1</v>
      </c>
      <c r="R308" s="214" t="s">
        <v>874</v>
      </c>
      <c r="S308" s="214" t="s">
        <v>310</v>
      </c>
      <c r="T308" s="214" t="s">
        <v>311</v>
      </c>
      <c r="U308" s="214" t="s">
        <v>312</v>
      </c>
      <c r="V308" s="214" t="s">
        <v>807</v>
      </c>
      <c r="W308" s="214">
        <v>0</v>
      </c>
      <c r="X308" s="214">
        <v>35</v>
      </c>
      <c r="Y308" s="217">
        <f t="shared" si="52"/>
        <v>35</v>
      </c>
      <c r="Z308" s="214" t="s">
        <v>302</v>
      </c>
      <c r="AA308" s="214">
        <v>0</v>
      </c>
      <c r="AB308" s="214">
        <v>0</v>
      </c>
      <c r="AC308" s="214"/>
      <c r="AD308" s="214"/>
      <c r="AE308" s="214"/>
      <c r="AF308" s="219">
        <f t="shared" si="53"/>
        <v>0</v>
      </c>
      <c r="AG308" s="214"/>
      <c r="AH308" s="214"/>
      <c r="AI308" s="188">
        <f t="shared" si="54"/>
        <v>0</v>
      </c>
      <c r="AJ308" s="216">
        <f t="shared" si="55"/>
        <v>0</v>
      </c>
      <c r="AK308" s="216">
        <f t="shared" si="56"/>
        <v>0</v>
      </c>
      <c r="AL308" s="188">
        <f t="shared" si="57"/>
        <v>0</v>
      </c>
      <c r="AM308" s="214"/>
      <c r="AN308" s="214"/>
      <c r="AO308" s="214"/>
      <c r="AP308" s="214" t="s">
        <v>313</v>
      </c>
      <c r="AQ308" s="226" t="s">
        <v>314</v>
      </c>
    </row>
    <row r="309" spans="1:43" ht="30.75" customHeight="1" x14ac:dyDescent="0.15">
      <c r="A309" s="227" t="s">
        <v>292</v>
      </c>
      <c r="B309" s="227" t="s">
        <v>293</v>
      </c>
      <c r="C309" s="227" t="s">
        <v>448</v>
      </c>
      <c r="D309" s="214" t="s">
        <v>875</v>
      </c>
      <c r="E309" s="214" t="s">
        <v>151</v>
      </c>
      <c r="F309" s="212" t="s">
        <v>151</v>
      </c>
      <c r="G309" s="212"/>
      <c r="H309" s="212"/>
      <c r="I309" s="212"/>
      <c r="J309" s="212"/>
      <c r="K309" s="214" t="s">
        <v>222</v>
      </c>
      <c r="L309" s="212"/>
      <c r="M309" s="214" t="s">
        <v>296</v>
      </c>
      <c r="N309" s="214" t="s">
        <v>307</v>
      </c>
      <c r="O309" s="214" t="s">
        <v>298</v>
      </c>
      <c r="P309" s="214" t="s">
        <v>318</v>
      </c>
      <c r="Q309" s="214">
        <v>1</v>
      </c>
      <c r="R309" s="214" t="s">
        <v>327</v>
      </c>
      <c r="S309" s="214" t="s">
        <v>310</v>
      </c>
      <c r="T309" s="214" t="s">
        <v>311</v>
      </c>
      <c r="U309" s="214" t="s">
        <v>312</v>
      </c>
      <c r="V309" s="214" t="s">
        <v>312</v>
      </c>
      <c r="W309" s="214">
        <v>0</v>
      </c>
      <c r="X309" s="214">
        <v>80</v>
      </c>
      <c r="Y309" s="217">
        <f t="shared" si="52"/>
        <v>80</v>
      </c>
      <c r="Z309" s="214" t="s">
        <v>302</v>
      </c>
      <c r="AA309" s="214">
        <v>0</v>
      </c>
      <c r="AB309" s="214">
        <v>0</v>
      </c>
      <c r="AC309" s="214"/>
      <c r="AD309" s="214"/>
      <c r="AE309" s="214"/>
      <c r="AF309" s="219">
        <f t="shared" si="53"/>
        <v>0</v>
      </c>
      <c r="AG309" s="214"/>
      <c r="AH309" s="214"/>
      <c r="AI309" s="188">
        <f t="shared" si="54"/>
        <v>0</v>
      </c>
      <c r="AJ309" s="216">
        <f t="shared" si="55"/>
        <v>0</v>
      </c>
      <c r="AK309" s="216">
        <f t="shared" si="56"/>
        <v>0</v>
      </c>
      <c r="AL309" s="188">
        <f t="shared" si="57"/>
        <v>0</v>
      </c>
      <c r="AM309" s="214"/>
      <c r="AN309" s="214"/>
      <c r="AO309" s="214"/>
      <c r="AP309" s="214" t="s">
        <v>313</v>
      </c>
      <c r="AQ309" s="226" t="s">
        <v>314</v>
      </c>
    </row>
    <row r="310" spans="1:43" ht="30.75" customHeight="1" x14ac:dyDescent="0.15">
      <c r="A310" s="227" t="s">
        <v>292</v>
      </c>
      <c r="B310" s="227" t="s">
        <v>293</v>
      </c>
      <c r="C310" s="227" t="s">
        <v>374</v>
      </c>
      <c r="D310" s="214" t="s">
        <v>876</v>
      </c>
      <c r="E310" s="214" t="s">
        <v>151</v>
      </c>
      <c r="F310" s="212" t="s">
        <v>151</v>
      </c>
      <c r="G310" s="212"/>
      <c r="H310" s="212"/>
      <c r="I310" s="212"/>
      <c r="J310" s="212"/>
      <c r="K310" s="214" t="s">
        <v>222</v>
      </c>
      <c r="L310" s="212"/>
      <c r="M310" s="214" t="s">
        <v>296</v>
      </c>
      <c r="N310" s="214" t="s">
        <v>307</v>
      </c>
      <c r="O310" s="214" t="s">
        <v>298</v>
      </c>
      <c r="P310" s="214" t="s">
        <v>318</v>
      </c>
      <c r="Q310" s="214">
        <v>1</v>
      </c>
      <c r="R310" s="214" t="s">
        <v>327</v>
      </c>
      <c r="S310" s="214" t="s">
        <v>310</v>
      </c>
      <c r="T310" s="214" t="s">
        <v>311</v>
      </c>
      <c r="U310" s="214" t="s">
        <v>312</v>
      </c>
      <c r="V310" s="214" t="s">
        <v>312</v>
      </c>
      <c r="W310" s="214">
        <v>0</v>
      </c>
      <c r="X310" s="214">
        <v>120</v>
      </c>
      <c r="Y310" s="217">
        <f t="shared" si="52"/>
        <v>120</v>
      </c>
      <c r="Z310" s="214" t="s">
        <v>302</v>
      </c>
      <c r="AA310" s="214">
        <v>0</v>
      </c>
      <c r="AB310" s="214">
        <v>0</v>
      </c>
      <c r="AC310" s="214"/>
      <c r="AD310" s="214"/>
      <c r="AE310" s="214"/>
      <c r="AF310" s="219">
        <f t="shared" si="53"/>
        <v>0</v>
      </c>
      <c r="AG310" s="214"/>
      <c r="AH310" s="214"/>
      <c r="AI310" s="188">
        <f t="shared" si="54"/>
        <v>0</v>
      </c>
      <c r="AJ310" s="216">
        <f t="shared" si="55"/>
        <v>0</v>
      </c>
      <c r="AK310" s="216">
        <f t="shared" si="56"/>
        <v>0</v>
      </c>
      <c r="AL310" s="188">
        <f t="shared" si="57"/>
        <v>0</v>
      </c>
      <c r="AM310" s="214"/>
      <c r="AN310" s="214"/>
      <c r="AO310" s="214"/>
      <c r="AP310" s="214" t="s">
        <v>313</v>
      </c>
      <c r="AQ310" s="226" t="s">
        <v>314</v>
      </c>
    </row>
    <row r="311" spans="1:43" ht="30.75" customHeight="1" x14ac:dyDescent="0.15">
      <c r="A311" s="227" t="s">
        <v>292</v>
      </c>
      <c r="B311" s="227" t="s">
        <v>293</v>
      </c>
      <c r="C311" s="227" t="s">
        <v>675</v>
      </c>
      <c r="D311" s="214" t="s">
        <v>510</v>
      </c>
      <c r="E311" s="214" t="s">
        <v>160</v>
      </c>
      <c r="F311" s="214"/>
      <c r="G311" s="214" t="s">
        <v>160</v>
      </c>
      <c r="H311" s="214"/>
      <c r="I311" s="214"/>
      <c r="J311" s="214"/>
      <c r="K311" s="214"/>
      <c r="L311" s="212" t="s">
        <v>226</v>
      </c>
      <c r="M311" s="214" t="s">
        <v>317</v>
      </c>
      <c r="N311" s="214" t="s">
        <v>307</v>
      </c>
      <c r="O311" s="214" t="s">
        <v>298</v>
      </c>
      <c r="P311" s="214" t="s">
        <v>318</v>
      </c>
      <c r="Q311" s="214">
        <v>1</v>
      </c>
      <c r="R311" s="214" t="s">
        <v>557</v>
      </c>
      <c r="S311" s="214" t="s">
        <v>310</v>
      </c>
      <c r="T311" s="214" t="s">
        <v>364</v>
      </c>
      <c r="U311" s="214" t="s">
        <v>558</v>
      </c>
      <c r="V311" s="214" t="s">
        <v>558</v>
      </c>
      <c r="W311" s="214">
        <v>501</v>
      </c>
      <c r="X311" s="214">
        <v>35</v>
      </c>
      <c r="Y311" s="217">
        <f t="shared" si="34"/>
        <v>536</v>
      </c>
      <c r="Z311" s="214" t="s">
        <v>302</v>
      </c>
      <c r="AA311" s="214">
        <v>0</v>
      </c>
      <c r="AB311" s="214">
        <v>0</v>
      </c>
      <c r="AC311" s="214"/>
      <c r="AD311" s="214"/>
      <c r="AE311" s="214"/>
      <c r="AF311" s="219">
        <f t="shared" si="35"/>
        <v>0</v>
      </c>
      <c r="AG311" s="214"/>
      <c r="AH311" s="214"/>
      <c r="AI311" s="188">
        <f t="shared" si="36"/>
        <v>0</v>
      </c>
      <c r="AJ311" s="216">
        <f t="shared" si="37"/>
        <v>0</v>
      </c>
      <c r="AK311" s="216">
        <f t="shared" si="38"/>
        <v>0</v>
      </c>
      <c r="AL311" s="188">
        <f t="shared" si="39"/>
        <v>0</v>
      </c>
      <c r="AM311" s="214"/>
      <c r="AN311" s="214"/>
      <c r="AO311" s="214"/>
      <c r="AP311" s="223"/>
    </row>
    <row r="312" spans="1:43" ht="30.75" customHeight="1" x14ac:dyDescent="0.15">
      <c r="A312" s="227" t="s">
        <v>877</v>
      </c>
      <c r="B312" s="227" t="s">
        <v>878</v>
      </c>
      <c r="C312" s="227" t="s">
        <v>879</v>
      </c>
      <c r="D312" s="214" t="s">
        <v>880</v>
      </c>
      <c r="E312" s="214" t="s">
        <v>151</v>
      </c>
      <c r="F312" s="212" t="s">
        <v>151</v>
      </c>
      <c r="G312" s="212"/>
      <c r="H312" s="212"/>
      <c r="I312" s="212"/>
      <c r="J312" s="212"/>
      <c r="K312" s="212"/>
      <c r="L312" s="212"/>
      <c r="M312" s="214" t="s">
        <v>296</v>
      </c>
      <c r="N312" s="214" t="s">
        <v>297</v>
      </c>
      <c r="O312" s="214" t="s">
        <v>298</v>
      </c>
      <c r="P312" s="214" t="s">
        <v>299</v>
      </c>
      <c r="Q312" s="214">
        <v>28</v>
      </c>
      <c r="R312" s="214"/>
      <c r="S312" s="214"/>
      <c r="T312" s="214"/>
      <c r="U312" s="214"/>
      <c r="V312" s="214"/>
      <c r="W312" s="214"/>
      <c r="X312" s="214"/>
      <c r="Y312" s="217">
        <f t="shared" si="34"/>
        <v>0</v>
      </c>
      <c r="Z312" s="214"/>
      <c r="AA312" s="214"/>
      <c r="AB312" s="214"/>
      <c r="AC312" s="214" t="s">
        <v>301</v>
      </c>
      <c r="AD312" s="214">
        <v>0</v>
      </c>
      <c r="AE312" s="214">
        <v>0</v>
      </c>
      <c r="AF312" s="219">
        <f t="shared" ref="AF312" si="58">SUM(AD312:AE312)</f>
        <v>0</v>
      </c>
      <c r="AG312" s="214">
        <v>0</v>
      </c>
      <c r="AH312" s="214">
        <v>15</v>
      </c>
      <c r="AI312" s="188">
        <f t="shared" ref="AI312" si="59">SUM(AG312:AH312)</f>
        <v>15</v>
      </c>
      <c r="AJ312" s="216">
        <f t="shared" ref="AJ312" si="60">AD312+AG312</f>
        <v>0</v>
      </c>
      <c r="AK312" s="216">
        <f t="shared" ref="AK312" si="61">AE312+AH312</f>
        <v>15</v>
      </c>
      <c r="AL312" s="188">
        <f t="shared" ref="AL312" si="62">AJ312+AK312</f>
        <v>15</v>
      </c>
      <c r="AM312" s="214" t="s">
        <v>302</v>
      </c>
      <c r="AN312" s="214">
        <v>0</v>
      </c>
      <c r="AO312" s="214">
        <v>0</v>
      </c>
      <c r="AP312" s="214" t="s">
        <v>303</v>
      </c>
      <c r="AQ312" s="225" t="s">
        <v>304</v>
      </c>
    </row>
    <row r="313" spans="1:43" ht="30.75" customHeight="1" x14ac:dyDescent="0.15">
      <c r="A313" s="227" t="s">
        <v>877</v>
      </c>
      <c r="B313" s="227" t="s">
        <v>878</v>
      </c>
      <c r="C313" s="227" t="s">
        <v>879</v>
      </c>
      <c r="D313" s="214" t="s">
        <v>881</v>
      </c>
      <c r="E313" s="214" t="s">
        <v>151</v>
      </c>
      <c r="F313" s="212" t="s">
        <v>151</v>
      </c>
      <c r="G313" s="212"/>
      <c r="H313" s="212"/>
      <c r="I313" s="212"/>
      <c r="J313" s="212"/>
      <c r="K313" s="212"/>
      <c r="L313" s="212"/>
      <c r="M313" s="214" t="s">
        <v>296</v>
      </c>
      <c r="N313" s="214" t="s">
        <v>297</v>
      </c>
      <c r="O313" s="214" t="s">
        <v>298</v>
      </c>
      <c r="P313" s="214" t="s">
        <v>299</v>
      </c>
      <c r="Q313" s="214">
        <v>28</v>
      </c>
      <c r="R313" s="214"/>
      <c r="S313" s="214"/>
      <c r="T313" s="214"/>
      <c r="U313" s="214"/>
      <c r="V313" s="214"/>
      <c r="W313" s="214"/>
      <c r="X313" s="214"/>
      <c r="Y313" s="217">
        <f t="shared" si="34"/>
        <v>0</v>
      </c>
      <c r="Z313" s="214"/>
      <c r="AA313" s="214"/>
      <c r="AB313" s="214"/>
      <c r="AC313" s="214" t="s">
        <v>301</v>
      </c>
      <c r="AD313" s="214">
        <v>0</v>
      </c>
      <c r="AE313" s="214">
        <v>0</v>
      </c>
      <c r="AF313" s="219">
        <f t="shared" ref="AF313:AF352" si="63">SUM(AD313:AE313)</f>
        <v>0</v>
      </c>
      <c r="AG313" s="214">
        <v>0</v>
      </c>
      <c r="AH313" s="214">
        <v>2</v>
      </c>
      <c r="AI313" s="188">
        <f t="shared" ref="AI313:AI353" si="64">SUM(AG313:AH313)</f>
        <v>2</v>
      </c>
      <c r="AJ313" s="216">
        <f t="shared" ref="AJ313:AJ353" si="65">AD313+AG313</f>
        <v>0</v>
      </c>
      <c r="AK313" s="216">
        <f t="shared" ref="AK313:AK353" si="66">AE313+AH313</f>
        <v>2</v>
      </c>
      <c r="AL313" s="188">
        <f t="shared" ref="AL313:AL353" si="67">AJ313+AK313</f>
        <v>2</v>
      </c>
      <c r="AM313" s="214" t="s">
        <v>302</v>
      </c>
      <c r="AN313" s="214">
        <v>0</v>
      </c>
      <c r="AO313" s="214">
        <v>0</v>
      </c>
      <c r="AP313" s="214" t="s">
        <v>303</v>
      </c>
      <c r="AQ313" s="225" t="s">
        <v>304</v>
      </c>
    </row>
    <row r="314" spans="1:43" ht="30.75" customHeight="1" x14ac:dyDescent="0.15">
      <c r="A314" s="227" t="s">
        <v>877</v>
      </c>
      <c r="B314" s="227" t="s">
        <v>878</v>
      </c>
      <c r="C314" s="227" t="s">
        <v>879</v>
      </c>
      <c r="D314" s="214" t="s">
        <v>882</v>
      </c>
      <c r="E314" s="214" t="s">
        <v>151</v>
      </c>
      <c r="F314" s="212" t="s">
        <v>151</v>
      </c>
      <c r="G314" s="212"/>
      <c r="H314" s="212"/>
      <c r="I314" s="212"/>
      <c r="J314" s="212"/>
      <c r="K314" s="212"/>
      <c r="L314" s="212"/>
      <c r="M314" s="214" t="s">
        <v>296</v>
      </c>
      <c r="N314" s="214" t="s">
        <v>297</v>
      </c>
      <c r="O314" s="214" t="s">
        <v>298</v>
      </c>
      <c r="P314" s="214" t="s">
        <v>299</v>
      </c>
      <c r="Q314" s="214">
        <v>28</v>
      </c>
      <c r="R314" s="214"/>
      <c r="S314" s="214"/>
      <c r="T314" s="214"/>
      <c r="U314" s="214"/>
      <c r="V314" s="214"/>
      <c r="W314" s="214"/>
      <c r="X314" s="214"/>
      <c r="Y314" s="217">
        <f t="shared" ref="Y314:Y352" si="68">SUM(W314:X314)</f>
        <v>0</v>
      </c>
      <c r="Z314" s="214"/>
      <c r="AA314" s="214"/>
      <c r="AB314" s="214"/>
      <c r="AC314" s="214" t="s">
        <v>301</v>
      </c>
      <c r="AD314" s="214">
        <v>0</v>
      </c>
      <c r="AE314" s="214">
        <v>0</v>
      </c>
      <c r="AF314" s="219">
        <f t="shared" si="63"/>
        <v>0</v>
      </c>
      <c r="AG314" s="214">
        <v>0</v>
      </c>
      <c r="AH314" s="214">
        <v>0</v>
      </c>
      <c r="AI314" s="188">
        <f t="shared" si="64"/>
        <v>0</v>
      </c>
      <c r="AJ314" s="216">
        <f t="shared" si="65"/>
        <v>0</v>
      </c>
      <c r="AK314" s="216">
        <f t="shared" si="66"/>
        <v>0</v>
      </c>
      <c r="AL314" s="188">
        <f t="shared" si="67"/>
        <v>0</v>
      </c>
      <c r="AM314" s="214" t="s">
        <v>302</v>
      </c>
      <c r="AN314" s="214">
        <v>0</v>
      </c>
      <c r="AO314" s="214">
        <v>0</v>
      </c>
      <c r="AP314" s="214" t="s">
        <v>303</v>
      </c>
      <c r="AQ314" s="225" t="s">
        <v>304</v>
      </c>
    </row>
    <row r="315" spans="1:43" ht="30.75" customHeight="1" x14ac:dyDescent="0.15">
      <c r="A315" s="227" t="s">
        <v>877</v>
      </c>
      <c r="B315" s="227" t="s">
        <v>878</v>
      </c>
      <c r="C315" s="227" t="s">
        <v>879</v>
      </c>
      <c r="D315" s="214" t="s">
        <v>883</v>
      </c>
      <c r="E315" s="214" t="s">
        <v>151</v>
      </c>
      <c r="F315" s="212" t="s">
        <v>151</v>
      </c>
      <c r="G315" s="212"/>
      <c r="H315" s="212"/>
      <c r="I315" s="212"/>
      <c r="J315" s="212"/>
      <c r="K315" s="212"/>
      <c r="L315" s="212"/>
      <c r="M315" s="214" t="s">
        <v>296</v>
      </c>
      <c r="N315" s="214" t="s">
        <v>297</v>
      </c>
      <c r="O315" s="214" t="s">
        <v>298</v>
      </c>
      <c r="P315" s="214" t="s">
        <v>299</v>
      </c>
      <c r="Q315" s="214">
        <v>28</v>
      </c>
      <c r="R315" s="214"/>
      <c r="S315" s="214"/>
      <c r="T315" s="214"/>
      <c r="U315" s="214"/>
      <c r="V315" s="214"/>
      <c r="W315" s="214"/>
      <c r="X315" s="214"/>
      <c r="Y315" s="217">
        <f t="shared" si="68"/>
        <v>0</v>
      </c>
      <c r="Z315" s="214"/>
      <c r="AA315" s="214"/>
      <c r="AB315" s="214"/>
      <c r="AC315" s="214" t="s">
        <v>301</v>
      </c>
      <c r="AD315" s="214">
        <v>0</v>
      </c>
      <c r="AE315" s="214">
        <v>0</v>
      </c>
      <c r="AF315" s="219">
        <f t="shared" si="63"/>
        <v>0</v>
      </c>
      <c r="AG315" s="214">
        <v>0</v>
      </c>
      <c r="AH315" s="214">
        <v>2</v>
      </c>
      <c r="AI315" s="188">
        <f t="shared" si="64"/>
        <v>2</v>
      </c>
      <c r="AJ315" s="216">
        <f t="shared" si="65"/>
        <v>0</v>
      </c>
      <c r="AK315" s="216">
        <f t="shared" si="66"/>
        <v>2</v>
      </c>
      <c r="AL315" s="188">
        <f t="shared" si="67"/>
        <v>2</v>
      </c>
      <c r="AM315" s="214" t="s">
        <v>302</v>
      </c>
      <c r="AN315" s="214">
        <v>0</v>
      </c>
      <c r="AO315" s="214">
        <v>0</v>
      </c>
      <c r="AP315" s="214" t="s">
        <v>303</v>
      </c>
      <c r="AQ315" s="225" t="s">
        <v>304</v>
      </c>
    </row>
    <row r="316" spans="1:43" ht="30.75" customHeight="1" x14ac:dyDescent="0.15">
      <c r="A316" s="227" t="s">
        <v>877</v>
      </c>
      <c r="B316" s="227" t="s">
        <v>878</v>
      </c>
      <c r="C316" s="227" t="s">
        <v>879</v>
      </c>
      <c r="D316" s="214" t="s">
        <v>884</v>
      </c>
      <c r="E316" s="214" t="s">
        <v>151</v>
      </c>
      <c r="F316" s="212" t="s">
        <v>151</v>
      </c>
      <c r="G316" s="212"/>
      <c r="H316" s="212"/>
      <c r="I316" s="212"/>
      <c r="J316" s="212"/>
      <c r="K316" s="212"/>
      <c r="L316" s="212"/>
      <c r="M316" s="214" t="s">
        <v>296</v>
      </c>
      <c r="N316" s="214" t="s">
        <v>297</v>
      </c>
      <c r="O316" s="214" t="s">
        <v>298</v>
      </c>
      <c r="P316" s="214" t="s">
        <v>299</v>
      </c>
      <c r="Q316" s="214">
        <v>28</v>
      </c>
      <c r="R316" s="214"/>
      <c r="S316" s="214"/>
      <c r="T316" s="214"/>
      <c r="U316" s="214"/>
      <c r="V316" s="214"/>
      <c r="W316" s="214"/>
      <c r="X316" s="214"/>
      <c r="Y316" s="217">
        <f t="shared" si="68"/>
        <v>0</v>
      </c>
      <c r="Z316" s="214"/>
      <c r="AA316" s="214"/>
      <c r="AB316" s="214"/>
      <c r="AC316" s="214" t="s">
        <v>301</v>
      </c>
      <c r="AD316" s="214">
        <v>0</v>
      </c>
      <c r="AE316" s="214">
        <v>0</v>
      </c>
      <c r="AF316" s="219">
        <f t="shared" si="63"/>
        <v>0</v>
      </c>
      <c r="AG316" s="214">
        <v>0</v>
      </c>
      <c r="AH316" s="214">
        <v>0</v>
      </c>
      <c r="AI316" s="188">
        <f t="shared" si="64"/>
        <v>0</v>
      </c>
      <c r="AJ316" s="216">
        <f t="shared" si="65"/>
        <v>0</v>
      </c>
      <c r="AK316" s="216">
        <f t="shared" si="66"/>
        <v>0</v>
      </c>
      <c r="AL316" s="188">
        <f t="shared" si="67"/>
        <v>0</v>
      </c>
      <c r="AM316" s="214" t="s">
        <v>302</v>
      </c>
      <c r="AN316" s="214">
        <v>0</v>
      </c>
      <c r="AO316" s="214">
        <v>0</v>
      </c>
      <c r="AP316" s="214" t="s">
        <v>303</v>
      </c>
      <c r="AQ316" s="225" t="s">
        <v>304</v>
      </c>
    </row>
    <row r="317" spans="1:43" ht="30.75" customHeight="1" x14ac:dyDescent="0.15">
      <c r="A317" s="227" t="s">
        <v>877</v>
      </c>
      <c r="B317" s="227" t="s">
        <v>878</v>
      </c>
      <c r="C317" s="227" t="s">
        <v>879</v>
      </c>
      <c r="D317" s="214" t="s">
        <v>885</v>
      </c>
      <c r="E317" s="214" t="s">
        <v>151</v>
      </c>
      <c r="F317" s="212" t="s">
        <v>151</v>
      </c>
      <c r="G317" s="212"/>
      <c r="H317" s="212"/>
      <c r="I317" s="212"/>
      <c r="J317" s="212"/>
      <c r="K317" s="212"/>
      <c r="L317" s="212"/>
      <c r="M317" s="214" t="s">
        <v>296</v>
      </c>
      <c r="N317" s="214" t="s">
        <v>297</v>
      </c>
      <c r="O317" s="214" t="s">
        <v>298</v>
      </c>
      <c r="P317" s="214" t="s">
        <v>299</v>
      </c>
      <c r="Q317" s="214">
        <v>28</v>
      </c>
      <c r="R317" s="214"/>
      <c r="S317" s="214"/>
      <c r="T317" s="214"/>
      <c r="U317" s="214"/>
      <c r="V317" s="214"/>
      <c r="W317" s="214"/>
      <c r="X317" s="214"/>
      <c r="Y317" s="217">
        <f t="shared" si="68"/>
        <v>0</v>
      </c>
      <c r="Z317" s="214"/>
      <c r="AA317" s="214"/>
      <c r="AB317" s="214"/>
      <c r="AC317" s="214" t="s">
        <v>301</v>
      </c>
      <c r="AD317" s="214">
        <v>0</v>
      </c>
      <c r="AE317" s="214">
        <v>0</v>
      </c>
      <c r="AF317" s="219">
        <f t="shared" si="63"/>
        <v>0</v>
      </c>
      <c r="AG317" s="214">
        <v>0</v>
      </c>
      <c r="AH317" s="214">
        <f>15+3+2+7</f>
        <v>27</v>
      </c>
      <c r="AI317" s="188">
        <f t="shared" si="64"/>
        <v>27</v>
      </c>
      <c r="AJ317" s="216">
        <f t="shared" si="65"/>
        <v>0</v>
      </c>
      <c r="AK317" s="216">
        <f t="shared" si="66"/>
        <v>27</v>
      </c>
      <c r="AL317" s="188">
        <f t="shared" si="67"/>
        <v>27</v>
      </c>
      <c r="AM317" s="214" t="s">
        <v>302</v>
      </c>
      <c r="AN317" s="214">
        <v>0</v>
      </c>
      <c r="AO317" s="214">
        <v>0</v>
      </c>
      <c r="AP317" s="214" t="s">
        <v>303</v>
      </c>
      <c r="AQ317" s="225" t="s">
        <v>304</v>
      </c>
    </row>
    <row r="318" spans="1:43" ht="30.75" customHeight="1" x14ac:dyDescent="0.15">
      <c r="A318" s="227" t="s">
        <v>877</v>
      </c>
      <c r="B318" s="227" t="s">
        <v>878</v>
      </c>
      <c r="C318" s="227" t="s">
        <v>879</v>
      </c>
      <c r="D318" s="214" t="s">
        <v>886</v>
      </c>
      <c r="E318" s="214" t="s">
        <v>151</v>
      </c>
      <c r="F318" s="212" t="s">
        <v>151</v>
      </c>
      <c r="G318" s="212"/>
      <c r="H318" s="212"/>
      <c r="I318" s="212"/>
      <c r="J318" s="212"/>
      <c r="K318" s="212"/>
      <c r="L318" s="212"/>
      <c r="M318" s="214" t="s">
        <v>296</v>
      </c>
      <c r="N318" s="214" t="s">
        <v>297</v>
      </c>
      <c r="O318" s="214" t="s">
        <v>298</v>
      </c>
      <c r="P318" s="214" t="s">
        <v>299</v>
      </c>
      <c r="Q318" s="214">
        <v>28</v>
      </c>
      <c r="R318" s="214"/>
      <c r="S318" s="214"/>
      <c r="T318" s="214"/>
      <c r="U318" s="214"/>
      <c r="V318" s="214"/>
      <c r="W318" s="214"/>
      <c r="X318" s="214"/>
      <c r="Y318" s="217">
        <f t="shared" si="68"/>
        <v>0</v>
      </c>
      <c r="Z318" s="214"/>
      <c r="AA318" s="214"/>
      <c r="AB318" s="214"/>
      <c r="AC318" s="214" t="s">
        <v>301</v>
      </c>
      <c r="AD318" s="214">
        <v>0</v>
      </c>
      <c r="AE318" s="214">
        <v>0</v>
      </c>
      <c r="AF318" s="219">
        <f t="shared" si="63"/>
        <v>0</v>
      </c>
      <c r="AG318" s="214">
        <v>0</v>
      </c>
      <c r="AH318" s="214">
        <v>5</v>
      </c>
      <c r="AI318" s="188">
        <f t="shared" si="64"/>
        <v>5</v>
      </c>
      <c r="AJ318" s="216">
        <f t="shared" si="65"/>
        <v>0</v>
      </c>
      <c r="AK318" s="216">
        <f t="shared" si="66"/>
        <v>5</v>
      </c>
      <c r="AL318" s="188">
        <f t="shared" si="67"/>
        <v>5</v>
      </c>
      <c r="AM318" s="214" t="s">
        <v>302</v>
      </c>
      <c r="AN318" s="214">
        <v>0</v>
      </c>
      <c r="AO318" s="214">
        <v>0</v>
      </c>
      <c r="AP318" s="214" t="s">
        <v>303</v>
      </c>
      <c r="AQ318" s="225" t="s">
        <v>304</v>
      </c>
    </row>
    <row r="319" spans="1:43" ht="30.75" customHeight="1" x14ac:dyDescent="0.15">
      <c r="A319" s="227" t="s">
        <v>877</v>
      </c>
      <c r="B319" s="227" t="s">
        <v>878</v>
      </c>
      <c r="C319" s="227" t="s">
        <v>879</v>
      </c>
      <c r="D319" s="214" t="s">
        <v>887</v>
      </c>
      <c r="E319" s="214" t="s">
        <v>151</v>
      </c>
      <c r="F319" s="212" t="s">
        <v>151</v>
      </c>
      <c r="G319" s="212"/>
      <c r="H319" s="212"/>
      <c r="I319" s="212"/>
      <c r="J319" s="212"/>
      <c r="K319" s="212"/>
      <c r="L319" s="212"/>
      <c r="M319" s="214" t="s">
        <v>296</v>
      </c>
      <c r="N319" s="214" t="s">
        <v>297</v>
      </c>
      <c r="O319" s="214" t="s">
        <v>298</v>
      </c>
      <c r="P319" s="214" t="s">
        <v>299</v>
      </c>
      <c r="Q319" s="214">
        <v>28</v>
      </c>
      <c r="R319" s="214"/>
      <c r="S319" s="214"/>
      <c r="T319" s="214"/>
      <c r="U319" s="214"/>
      <c r="V319" s="214"/>
      <c r="W319" s="214"/>
      <c r="X319" s="214"/>
      <c r="Y319" s="217">
        <f t="shared" si="68"/>
        <v>0</v>
      </c>
      <c r="Z319" s="214"/>
      <c r="AA319" s="214"/>
      <c r="AB319" s="214"/>
      <c r="AC319" s="214" t="s">
        <v>301</v>
      </c>
      <c r="AD319" s="214">
        <v>0</v>
      </c>
      <c r="AE319" s="214">
        <v>0</v>
      </c>
      <c r="AF319" s="219">
        <f t="shared" si="63"/>
        <v>0</v>
      </c>
      <c r="AG319" s="214">
        <v>0</v>
      </c>
      <c r="AH319" s="214">
        <v>7</v>
      </c>
      <c r="AI319" s="188">
        <f t="shared" si="64"/>
        <v>7</v>
      </c>
      <c r="AJ319" s="216">
        <f t="shared" si="65"/>
        <v>0</v>
      </c>
      <c r="AK319" s="216">
        <f t="shared" si="66"/>
        <v>7</v>
      </c>
      <c r="AL319" s="188">
        <f t="shared" si="67"/>
        <v>7</v>
      </c>
      <c r="AM319" s="214" t="s">
        <v>302</v>
      </c>
      <c r="AN319" s="214">
        <v>0</v>
      </c>
      <c r="AO319" s="214">
        <v>0</v>
      </c>
      <c r="AP319" s="214" t="s">
        <v>303</v>
      </c>
      <c r="AQ319" s="225" t="s">
        <v>304</v>
      </c>
    </row>
    <row r="320" spans="1:43" ht="30.75" customHeight="1" x14ac:dyDescent="0.15">
      <c r="A320" s="227" t="s">
        <v>877</v>
      </c>
      <c r="B320" s="227" t="s">
        <v>878</v>
      </c>
      <c r="C320" s="227" t="s">
        <v>879</v>
      </c>
      <c r="D320" s="214" t="s">
        <v>888</v>
      </c>
      <c r="E320" s="214" t="s">
        <v>151</v>
      </c>
      <c r="F320" s="212" t="s">
        <v>151</v>
      </c>
      <c r="G320" s="212"/>
      <c r="H320" s="212"/>
      <c r="I320" s="212"/>
      <c r="J320" s="212"/>
      <c r="K320" s="212"/>
      <c r="L320" s="212"/>
      <c r="M320" s="214" t="s">
        <v>296</v>
      </c>
      <c r="N320" s="214" t="s">
        <v>297</v>
      </c>
      <c r="O320" s="214" t="s">
        <v>298</v>
      </c>
      <c r="P320" s="214" t="s">
        <v>299</v>
      </c>
      <c r="Q320" s="214">
        <v>28</v>
      </c>
      <c r="R320" s="214"/>
      <c r="S320" s="214"/>
      <c r="T320" s="214"/>
      <c r="U320" s="214"/>
      <c r="V320" s="214"/>
      <c r="W320" s="214"/>
      <c r="X320" s="214"/>
      <c r="Y320" s="217">
        <f t="shared" si="68"/>
        <v>0</v>
      </c>
      <c r="Z320" s="214"/>
      <c r="AA320" s="214"/>
      <c r="AB320" s="214"/>
      <c r="AC320" s="214" t="s">
        <v>301</v>
      </c>
      <c r="AD320" s="214">
        <v>0</v>
      </c>
      <c r="AE320" s="214">
        <v>0</v>
      </c>
      <c r="AF320" s="219">
        <f t="shared" si="63"/>
        <v>0</v>
      </c>
      <c r="AG320" s="214">
        <v>0</v>
      </c>
      <c r="AH320" s="214">
        <v>6</v>
      </c>
      <c r="AI320" s="188">
        <f t="shared" si="64"/>
        <v>6</v>
      </c>
      <c r="AJ320" s="216">
        <f t="shared" si="65"/>
        <v>0</v>
      </c>
      <c r="AK320" s="216">
        <f t="shared" si="66"/>
        <v>6</v>
      </c>
      <c r="AL320" s="188">
        <f t="shared" si="67"/>
        <v>6</v>
      </c>
      <c r="AM320" s="214" t="s">
        <v>302</v>
      </c>
      <c r="AN320" s="214">
        <v>0</v>
      </c>
      <c r="AO320" s="214">
        <v>0</v>
      </c>
      <c r="AP320" s="214" t="s">
        <v>303</v>
      </c>
      <c r="AQ320" s="225" t="s">
        <v>304</v>
      </c>
    </row>
    <row r="321" spans="1:43" ht="30.75" customHeight="1" x14ac:dyDescent="0.25">
      <c r="A321" s="227" t="s">
        <v>877</v>
      </c>
      <c r="B321" s="227" t="s">
        <v>878</v>
      </c>
      <c r="C321" s="227" t="s">
        <v>879</v>
      </c>
      <c r="D321" s="214" t="s">
        <v>889</v>
      </c>
      <c r="E321" s="214" t="s">
        <v>362</v>
      </c>
      <c r="F321" s="212" t="s">
        <v>151</v>
      </c>
      <c r="G321" s="212"/>
      <c r="H321" s="228" t="s">
        <v>174</v>
      </c>
      <c r="I321" s="228"/>
      <c r="J321" s="228"/>
      <c r="K321" s="228"/>
      <c r="L321" s="228"/>
      <c r="M321" s="214" t="s">
        <v>296</v>
      </c>
      <c r="N321" s="214" t="s">
        <v>297</v>
      </c>
      <c r="O321" s="214" t="s">
        <v>298</v>
      </c>
      <c r="P321" s="214" t="s">
        <v>299</v>
      </c>
      <c r="Q321" s="214">
        <v>28</v>
      </c>
      <c r="R321" s="214"/>
      <c r="S321" s="214"/>
      <c r="T321" s="214"/>
      <c r="U321" s="214"/>
      <c r="V321" s="214"/>
      <c r="W321" s="214"/>
      <c r="X321" s="214"/>
      <c r="Y321" s="217">
        <f t="shared" si="68"/>
        <v>0</v>
      </c>
      <c r="Z321" s="214"/>
      <c r="AA321" s="214"/>
      <c r="AB321" s="214"/>
      <c r="AC321" s="214" t="s">
        <v>301</v>
      </c>
      <c r="AD321" s="214">
        <v>0</v>
      </c>
      <c r="AE321" s="214">
        <v>0</v>
      </c>
      <c r="AF321" s="219">
        <f t="shared" si="63"/>
        <v>0</v>
      </c>
      <c r="AG321" s="214">
        <v>0</v>
      </c>
      <c r="AH321" s="214">
        <v>3</v>
      </c>
      <c r="AI321" s="188">
        <f t="shared" si="64"/>
        <v>3</v>
      </c>
      <c r="AJ321" s="216">
        <f t="shared" si="65"/>
        <v>0</v>
      </c>
      <c r="AK321" s="216">
        <f t="shared" si="66"/>
        <v>3</v>
      </c>
      <c r="AL321" s="188">
        <f t="shared" si="67"/>
        <v>3</v>
      </c>
      <c r="AM321" s="214" t="s">
        <v>302</v>
      </c>
      <c r="AN321" s="214">
        <v>0</v>
      </c>
      <c r="AO321" s="214">
        <v>0</v>
      </c>
      <c r="AP321" s="214" t="s">
        <v>303</v>
      </c>
      <c r="AQ321" s="225" t="s">
        <v>304</v>
      </c>
    </row>
    <row r="322" spans="1:43" ht="30.75" customHeight="1" x14ac:dyDescent="0.25">
      <c r="A322" s="227" t="s">
        <v>877</v>
      </c>
      <c r="B322" s="227" t="s">
        <v>878</v>
      </c>
      <c r="C322" s="227" t="s">
        <v>879</v>
      </c>
      <c r="D322" s="214" t="s">
        <v>890</v>
      </c>
      <c r="E322" s="214" t="s">
        <v>362</v>
      </c>
      <c r="F322" s="212" t="s">
        <v>151</v>
      </c>
      <c r="G322" s="212"/>
      <c r="H322" s="228" t="s">
        <v>174</v>
      </c>
      <c r="I322" s="228"/>
      <c r="J322" s="228"/>
      <c r="K322" s="228"/>
      <c r="L322" s="228"/>
      <c r="M322" s="214" t="s">
        <v>296</v>
      </c>
      <c r="N322" s="214" t="s">
        <v>297</v>
      </c>
      <c r="O322" s="214" t="s">
        <v>298</v>
      </c>
      <c r="P322" s="214" t="s">
        <v>299</v>
      </c>
      <c r="Q322" s="214">
        <v>28</v>
      </c>
      <c r="R322" s="214"/>
      <c r="S322" s="214"/>
      <c r="T322" s="214"/>
      <c r="U322" s="214"/>
      <c r="V322" s="214"/>
      <c r="W322" s="214"/>
      <c r="X322" s="214"/>
      <c r="Y322" s="217">
        <f t="shared" si="68"/>
        <v>0</v>
      </c>
      <c r="Z322" s="214"/>
      <c r="AA322" s="214"/>
      <c r="AB322" s="214"/>
      <c r="AC322" s="214" t="s">
        <v>301</v>
      </c>
      <c r="AD322" s="214">
        <v>0</v>
      </c>
      <c r="AE322" s="214">
        <v>0</v>
      </c>
      <c r="AF322" s="219">
        <f t="shared" si="63"/>
        <v>0</v>
      </c>
      <c r="AG322" s="214">
        <v>0</v>
      </c>
      <c r="AH322" s="214">
        <v>10</v>
      </c>
      <c r="AI322" s="188">
        <f t="shared" si="64"/>
        <v>10</v>
      </c>
      <c r="AJ322" s="216">
        <f t="shared" si="65"/>
        <v>0</v>
      </c>
      <c r="AK322" s="216">
        <f t="shared" si="66"/>
        <v>10</v>
      </c>
      <c r="AL322" s="188">
        <f t="shared" si="67"/>
        <v>10</v>
      </c>
      <c r="AM322" s="214" t="s">
        <v>302</v>
      </c>
      <c r="AN322" s="214">
        <v>0</v>
      </c>
      <c r="AO322" s="214">
        <v>0</v>
      </c>
      <c r="AP322" s="214" t="s">
        <v>303</v>
      </c>
      <c r="AQ322" s="225" t="s">
        <v>304</v>
      </c>
    </row>
    <row r="323" spans="1:43" ht="30.75" customHeight="1" x14ac:dyDescent="0.25">
      <c r="A323" s="227" t="s">
        <v>877</v>
      </c>
      <c r="B323" s="227" t="s">
        <v>878</v>
      </c>
      <c r="C323" s="227" t="s">
        <v>879</v>
      </c>
      <c r="D323" s="214" t="s">
        <v>891</v>
      </c>
      <c r="E323" s="214" t="s">
        <v>362</v>
      </c>
      <c r="F323" s="212" t="s">
        <v>151</v>
      </c>
      <c r="G323" s="212"/>
      <c r="H323" s="228" t="s">
        <v>174</v>
      </c>
      <c r="I323" s="228"/>
      <c r="J323" s="228"/>
      <c r="K323" s="228"/>
      <c r="L323" s="228"/>
      <c r="M323" s="214" t="s">
        <v>296</v>
      </c>
      <c r="N323" s="214" t="s">
        <v>297</v>
      </c>
      <c r="O323" s="214" t="s">
        <v>298</v>
      </c>
      <c r="P323" s="214" t="s">
        <v>299</v>
      </c>
      <c r="Q323" s="214">
        <v>28</v>
      </c>
      <c r="R323" s="214"/>
      <c r="S323" s="214"/>
      <c r="T323" s="214"/>
      <c r="U323" s="214"/>
      <c r="V323" s="214"/>
      <c r="W323" s="214"/>
      <c r="X323" s="214"/>
      <c r="Y323" s="217">
        <f t="shared" si="68"/>
        <v>0</v>
      </c>
      <c r="Z323" s="214"/>
      <c r="AA323" s="214"/>
      <c r="AB323" s="214"/>
      <c r="AC323" s="214" t="s">
        <v>301</v>
      </c>
      <c r="AD323" s="214">
        <v>0</v>
      </c>
      <c r="AE323" s="214">
        <v>0</v>
      </c>
      <c r="AF323" s="219">
        <f t="shared" si="63"/>
        <v>0</v>
      </c>
      <c r="AG323" s="214">
        <v>0</v>
      </c>
      <c r="AH323" s="214">
        <v>16</v>
      </c>
      <c r="AI323" s="188">
        <f t="shared" si="64"/>
        <v>16</v>
      </c>
      <c r="AJ323" s="216">
        <f t="shared" si="65"/>
        <v>0</v>
      </c>
      <c r="AK323" s="216">
        <f t="shared" si="66"/>
        <v>16</v>
      </c>
      <c r="AL323" s="188">
        <f t="shared" si="67"/>
        <v>16</v>
      </c>
      <c r="AM323" s="214" t="s">
        <v>302</v>
      </c>
      <c r="AN323" s="214">
        <v>0</v>
      </c>
      <c r="AO323" s="214">
        <v>0</v>
      </c>
      <c r="AP323" s="214" t="s">
        <v>303</v>
      </c>
      <c r="AQ323" s="225" t="s">
        <v>304</v>
      </c>
    </row>
    <row r="324" spans="1:43" ht="30.75" customHeight="1" x14ac:dyDescent="0.25">
      <c r="A324" s="227" t="s">
        <v>877</v>
      </c>
      <c r="B324" s="227" t="s">
        <v>878</v>
      </c>
      <c r="C324" s="227" t="s">
        <v>879</v>
      </c>
      <c r="D324" s="214" t="s">
        <v>892</v>
      </c>
      <c r="E324" s="214" t="s">
        <v>362</v>
      </c>
      <c r="F324" s="212" t="s">
        <v>151</v>
      </c>
      <c r="G324" s="212"/>
      <c r="H324" s="228" t="s">
        <v>174</v>
      </c>
      <c r="I324" s="228"/>
      <c r="J324" s="228"/>
      <c r="K324" s="228"/>
      <c r="L324" s="228"/>
      <c r="M324" s="214" t="s">
        <v>296</v>
      </c>
      <c r="N324" s="214" t="s">
        <v>297</v>
      </c>
      <c r="O324" s="214" t="s">
        <v>298</v>
      </c>
      <c r="P324" s="214" t="s">
        <v>299</v>
      </c>
      <c r="Q324" s="214">
        <v>28</v>
      </c>
      <c r="R324" s="214"/>
      <c r="S324" s="214"/>
      <c r="T324" s="214"/>
      <c r="U324" s="214"/>
      <c r="V324" s="214"/>
      <c r="W324" s="214"/>
      <c r="X324" s="214"/>
      <c r="Y324" s="217">
        <f t="shared" si="68"/>
        <v>0</v>
      </c>
      <c r="Z324" s="214"/>
      <c r="AA324" s="214"/>
      <c r="AB324" s="214"/>
      <c r="AC324" s="214" t="s">
        <v>301</v>
      </c>
      <c r="AD324" s="214">
        <v>0</v>
      </c>
      <c r="AE324" s="214">
        <v>0</v>
      </c>
      <c r="AF324" s="219">
        <f t="shared" si="63"/>
        <v>0</v>
      </c>
      <c r="AG324" s="214">
        <v>0</v>
      </c>
      <c r="AH324" s="214">
        <v>0</v>
      </c>
      <c r="AI324" s="188">
        <f t="shared" si="64"/>
        <v>0</v>
      </c>
      <c r="AJ324" s="216">
        <f t="shared" si="65"/>
        <v>0</v>
      </c>
      <c r="AK324" s="216">
        <f t="shared" si="66"/>
        <v>0</v>
      </c>
      <c r="AL324" s="188">
        <f t="shared" si="67"/>
        <v>0</v>
      </c>
      <c r="AM324" s="214" t="s">
        <v>302</v>
      </c>
      <c r="AN324" s="214">
        <v>0</v>
      </c>
      <c r="AO324" s="214">
        <v>0</v>
      </c>
      <c r="AP324" s="214" t="s">
        <v>303</v>
      </c>
      <c r="AQ324" s="225" t="s">
        <v>304</v>
      </c>
    </row>
    <row r="325" spans="1:43" ht="30.75" customHeight="1" x14ac:dyDescent="0.25">
      <c r="A325" s="227" t="s">
        <v>877</v>
      </c>
      <c r="B325" s="227" t="s">
        <v>878</v>
      </c>
      <c r="C325" s="227" t="s">
        <v>879</v>
      </c>
      <c r="D325" s="214" t="s">
        <v>893</v>
      </c>
      <c r="E325" s="214" t="s">
        <v>362</v>
      </c>
      <c r="F325" s="212" t="s">
        <v>151</v>
      </c>
      <c r="G325" s="212"/>
      <c r="H325" s="228" t="s">
        <v>174</v>
      </c>
      <c r="I325" s="228"/>
      <c r="J325" s="228"/>
      <c r="K325" s="228"/>
      <c r="L325" s="228"/>
      <c r="M325" s="214" t="s">
        <v>296</v>
      </c>
      <c r="N325" s="214" t="s">
        <v>297</v>
      </c>
      <c r="O325" s="214" t="s">
        <v>298</v>
      </c>
      <c r="P325" s="214" t="s">
        <v>299</v>
      </c>
      <c r="Q325" s="214">
        <v>28</v>
      </c>
      <c r="R325" s="214"/>
      <c r="S325" s="214"/>
      <c r="T325" s="214"/>
      <c r="U325" s="214"/>
      <c r="V325" s="214"/>
      <c r="W325" s="214"/>
      <c r="X325" s="214"/>
      <c r="Y325" s="217">
        <f t="shared" si="68"/>
        <v>0</v>
      </c>
      <c r="Z325" s="214"/>
      <c r="AA325" s="214"/>
      <c r="AB325" s="214"/>
      <c r="AC325" s="214" t="s">
        <v>301</v>
      </c>
      <c r="AD325" s="214">
        <v>0</v>
      </c>
      <c r="AE325" s="214">
        <v>0</v>
      </c>
      <c r="AF325" s="219">
        <f t="shared" si="63"/>
        <v>0</v>
      </c>
      <c r="AG325" s="214">
        <v>0</v>
      </c>
      <c r="AH325" s="214">
        <v>6</v>
      </c>
      <c r="AI325" s="188">
        <f t="shared" si="64"/>
        <v>6</v>
      </c>
      <c r="AJ325" s="216">
        <f t="shared" si="65"/>
        <v>0</v>
      </c>
      <c r="AK325" s="216">
        <f t="shared" si="66"/>
        <v>6</v>
      </c>
      <c r="AL325" s="188">
        <f t="shared" si="67"/>
        <v>6</v>
      </c>
      <c r="AM325" s="214" t="s">
        <v>302</v>
      </c>
      <c r="AN325" s="214">
        <v>0</v>
      </c>
      <c r="AO325" s="214">
        <v>0</v>
      </c>
      <c r="AP325" s="214" t="s">
        <v>303</v>
      </c>
      <c r="AQ325" s="225" t="s">
        <v>304</v>
      </c>
    </row>
    <row r="326" spans="1:43" ht="30.75" customHeight="1" x14ac:dyDescent="0.15">
      <c r="A326" s="227" t="s">
        <v>877</v>
      </c>
      <c r="B326" s="227" t="s">
        <v>878</v>
      </c>
      <c r="C326" s="227" t="s">
        <v>879</v>
      </c>
      <c r="D326" s="214" t="s">
        <v>894</v>
      </c>
      <c r="E326" s="214" t="s">
        <v>151</v>
      </c>
      <c r="F326" s="212" t="s">
        <v>151</v>
      </c>
      <c r="G326" s="212"/>
      <c r="H326" s="212"/>
      <c r="I326" s="212"/>
      <c r="J326" s="212"/>
      <c r="K326" s="212"/>
      <c r="L326" s="212"/>
      <c r="M326" s="214" t="s">
        <v>296</v>
      </c>
      <c r="N326" s="214" t="s">
        <v>297</v>
      </c>
      <c r="O326" s="214" t="s">
        <v>298</v>
      </c>
      <c r="P326" s="214" t="s">
        <v>299</v>
      </c>
      <c r="Q326" s="214">
        <v>28</v>
      </c>
      <c r="R326" s="214"/>
      <c r="S326" s="214"/>
      <c r="T326" s="214"/>
      <c r="U326" s="214"/>
      <c r="V326" s="214"/>
      <c r="W326" s="214"/>
      <c r="X326" s="214"/>
      <c r="Y326" s="217">
        <f t="shared" si="68"/>
        <v>0</v>
      </c>
      <c r="Z326" s="214"/>
      <c r="AA326" s="214"/>
      <c r="AB326" s="214"/>
      <c r="AC326" s="214" t="s">
        <v>301</v>
      </c>
      <c r="AD326" s="214">
        <v>0</v>
      </c>
      <c r="AE326" s="214">
        <v>0</v>
      </c>
      <c r="AF326" s="219">
        <f t="shared" si="63"/>
        <v>0</v>
      </c>
      <c r="AG326" s="214">
        <v>0</v>
      </c>
      <c r="AH326" s="214">
        <v>2</v>
      </c>
      <c r="AI326" s="188">
        <f t="shared" si="64"/>
        <v>2</v>
      </c>
      <c r="AJ326" s="216">
        <f t="shared" si="65"/>
        <v>0</v>
      </c>
      <c r="AK326" s="216">
        <f t="shared" si="66"/>
        <v>2</v>
      </c>
      <c r="AL326" s="188">
        <f t="shared" si="67"/>
        <v>2</v>
      </c>
      <c r="AM326" s="214" t="s">
        <v>302</v>
      </c>
      <c r="AN326" s="214">
        <v>0</v>
      </c>
      <c r="AO326" s="214">
        <v>0</v>
      </c>
      <c r="AP326" s="214" t="s">
        <v>303</v>
      </c>
      <c r="AQ326" s="225" t="s">
        <v>304</v>
      </c>
    </row>
    <row r="327" spans="1:43" ht="30.75" customHeight="1" x14ac:dyDescent="0.15">
      <c r="A327" s="227" t="s">
        <v>877</v>
      </c>
      <c r="B327" s="227" t="s">
        <v>878</v>
      </c>
      <c r="C327" s="227" t="s">
        <v>879</v>
      </c>
      <c r="D327" s="214" t="s">
        <v>895</v>
      </c>
      <c r="E327" s="214" t="s">
        <v>151</v>
      </c>
      <c r="F327" s="212" t="s">
        <v>151</v>
      </c>
      <c r="G327" s="212"/>
      <c r="H327" s="212"/>
      <c r="I327" s="212"/>
      <c r="J327" s="212"/>
      <c r="K327" s="212"/>
      <c r="L327" s="212"/>
      <c r="M327" s="214" t="s">
        <v>296</v>
      </c>
      <c r="N327" s="214" t="s">
        <v>297</v>
      </c>
      <c r="O327" s="214" t="s">
        <v>298</v>
      </c>
      <c r="P327" s="214" t="s">
        <v>299</v>
      </c>
      <c r="Q327" s="214">
        <v>28</v>
      </c>
      <c r="R327" s="214"/>
      <c r="S327" s="214"/>
      <c r="T327" s="214"/>
      <c r="U327" s="214"/>
      <c r="V327" s="214"/>
      <c r="W327" s="214"/>
      <c r="X327" s="214"/>
      <c r="Y327" s="217">
        <f t="shared" si="68"/>
        <v>0</v>
      </c>
      <c r="Z327" s="214"/>
      <c r="AA327" s="214"/>
      <c r="AB327" s="214"/>
      <c r="AC327" s="214" t="s">
        <v>301</v>
      </c>
      <c r="AD327" s="214">
        <v>0</v>
      </c>
      <c r="AE327" s="214">
        <v>0</v>
      </c>
      <c r="AF327" s="219">
        <f t="shared" si="63"/>
        <v>0</v>
      </c>
      <c r="AG327" s="214">
        <v>0</v>
      </c>
      <c r="AH327" s="214">
        <v>2</v>
      </c>
      <c r="AI327" s="188">
        <f t="shared" si="64"/>
        <v>2</v>
      </c>
      <c r="AJ327" s="216">
        <f t="shared" si="65"/>
        <v>0</v>
      </c>
      <c r="AK327" s="216">
        <f t="shared" si="66"/>
        <v>2</v>
      </c>
      <c r="AL327" s="188">
        <f t="shared" si="67"/>
        <v>2</v>
      </c>
      <c r="AM327" s="214" t="s">
        <v>302</v>
      </c>
      <c r="AN327" s="214">
        <v>0</v>
      </c>
      <c r="AO327" s="214">
        <v>0</v>
      </c>
      <c r="AP327" s="214" t="s">
        <v>303</v>
      </c>
      <c r="AQ327" s="225" t="s">
        <v>304</v>
      </c>
    </row>
    <row r="328" spans="1:43" ht="30.75" customHeight="1" x14ac:dyDescent="0.15">
      <c r="A328" s="227" t="s">
        <v>292</v>
      </c>
      <c r="B328" s="227" t="s">
        <v>878</v>
      </c>
      <c r="C328" s="227" t="s">
        <v>896</v>
      </c>
      <c r="D328" s="214" t="s">
        <v>681</v>
      </c>
      <c r="E328" s="214" t="s">
        <v>151</v>
      </c>
      <c r="F328" s="212" t="s">
        <v>151</v>
      </c>
      <c r="G328" s="212"/>
      <c r="H328" s="212"/>
      <c r="I328" s="212"/>
      <c r="J328" s="212"/>
      <c r="K328" s="212"/>
      <c r="L328" s="212" t="s">
        <v>226</v>
      </c>
      <c r="M328" s="214" t="s">
        <v>296</v>
      </c>
      <c r="N328" s="214" t="s">
        <v>307</v>
      </c>
      <c r="O328" s="214" t="s">
        <v>298</v>
      </c>
      <c r="P328" s="214" t="s">
        <v>318</v>
      </c>
      <c r="Q328" s="214">
        <v>1</v>
      </c>
      <c r="R328" s="214" t="s">
        <v>897</v>
      </c>
      <c r="S328" s="214" t="s">
        <v>310</v>
      </c>
      <c r="T328" s="214" t="s">
        <v>452</v>
      </c>
      <c r="U328" s="214" t="s">
        <v>453</v>
      </c>
      <c r="V328" s="214" t="s">
        <v>898</v>
      </c>
      <c r="W328" s="214">
        <v>0</v>
      </c>
      <c r="X328" s="214">
        <v>5000</v>
      </c>
      <c r="Y328" s="217">
        <f t="shared" si="68"/>
        <v>5000</v>
      </c>
      <c r="Z328" s="214" t="s">
        <v>302</v>
      </c>
      <c r="AA328" s="214">
        <v>0</v>
      </c>
      <c r="AB328" s="214">
        <v>0</v>
      </c>
      <c r="AC328" s="214"/>
      <c r="AD328" s="214">
        <v>0</v>
      </c>
      <c r="AE328" s="214">
        <v>0</v>
      </c>
      <c r="AF328" s="219">
        <f t="shared" si="63"/>
        <v>0</v>
      </c>
      <c r="AG328" s="214">
        <v>0</v>
      </c>
      <c r="AH328" s="214">
        <v>0</v>
      </c>
      <c r="AI328" s="188">
        <f t="shared" si="64"/>
        <v>0</v>
      </c>
      <c r="AJ328" s="216">
        <f t="shared" si="65"/>
        <v>0</v>
      </c>
      <c r="AK328" s="216">
        <f t="shared" si="66"/>
        <v>0</v>
      </c>
      <c r="AL328" s="188">
        <f t="shared" si="67"/>
        <v>0</v>
      </c>
      <c r="AM328" s="214" t="s">
        <v>302</v>
      </c>
      <c r="AN328" s="214">
        <v>0</v>
      </c>
      <c r="AO328" s="214">
        <v>0</v>
      </c>
      <c r="AP328" s="214" t="s">
        <v>357</v>
      </c>
      <c r="AQ328" s="226" t="s">
        <v>358</v>
      </c>
    </row>
    <row r="329" spans="1:43" ht="30.75" customHeight="1" x14ac:dyDescent="0.15">
      <c r="A329" s="227" t="s">
        <v>292</v>
      </c>
      <c r="B329" s="227" t="s">
        <v>878</v>
      </c>
      <c r="C329" s="227" t="s">
        <v>899</v>
      </c>
      <c r="D329" s="214" t="s">
        <v>513</v>
      </c>
      <c r="E329" s="214" t="s">
        <v>151</v>
      </c>
      <c r="F329" s="212" t="s">
        <v>151</v>
      </c>
      <c r="G329" s="212"/>
      <c r="H329" s="212"/>
      <c r="I329" s="212"/>
      <c r="J329" s="212"/>
      <c r="K329" s="212"/>
      <c r="L329" s="212" t="s">
        <v>226</v>
      </c>
      <c r="M329" s="214" t="s">
        <v>296</v>
      </c>
      <c r="N329" s="214" t="s">
        <v>307</v>
      </c>
      <c r="O329" s="214" t="s">
        <v>298</v>
      </c>
      <c r="P329" s="214" t="s">
        <v>318</v>
      </c>
      <c r="Q329" s="214">
        <v>1</v>
      </c>
      <c r="R329" s="214" t="s">
        <v>900</v>
      </c>
      <c r="S329" s="214" t="s">
        <v>310</v>
      </c>
      <c r="T329" s="214" t="s">
        <v>452</v>
      </c>
      <c r="U329" s="214" t="s">
        <v>453</v>
      </c>
      <c r="V329" s="214" t="s">
        <v>898</v>
      </c>
      <c r="W329" s="214">
        <v>0</v>
      </c>
      <c r="X329" s="214">
        <v>220</v>
      </c>
      <c r="Y329" s="217">
        <f t="shared" si="68"/>
        <v>220</v>
      </c>
      <c r="Z329" s="214" t="s">
        <v>302</v>
      </c>
      <c r="AA329" s="214">
        <v>0</v>
      </c>
      <c r="AB329" s="214">
        <v>0</v>
      </c>
      <c r="AC329" s="214"/>
      <c r="AD329" s="214">
        <v>0</v>
      </c>
      <c r="AE329" s="214">
        <v>0</v>
      </c>
      <c r="AF329" s="219">
        <f t="shared" si="63"/>
        <v>0</v>
      </c>
      <c r="AG329" s="214">
        <v>0</v>
      </c>
      <c r="AH329" s="214">
        <v>0</v>
      </c>
      <c r="AI329" s="188">
        <f t="shared" si="64"/>
        <v>0</v>
      </c>
      <c r="AJ329" s="216">
        <f t="shared" si="65"/>
        <v>0</v>
      </c>
      <c r="AK329" s="216">
        <f t="shared" si="66"/>
        <v>0</v>
      </c>
      <c r="AL329" s="188">
        <f t="shared" si="67"/>
        <v>0</v>
      </c>
      <c r="AM329" s="214" t="s">
        <v>302</v>
      </c>
      <c r="AN329" s="214">
        <v>0</v>
      </c>
      <c r="AO329" s="214">
        <v>0</v>
      </c>
      <c r="AP329" s="214" t="s">
        <v>357</v>
      </c>
      <c r="AQ329" s="226" t="s">
        <v>358</v>
      </c>
    </row>
    <row r="330" spans="1:43" ht="30.75" customHeight="1" x14ac:dyDescent="0.25">
      <c r="A330" s="227" t="s">
        <v>292</v>
      </c>
      <c r="B330" s="227" t="s">
        <v>878</v>
      </c>
      <c r="C330" s="227" t="s">
        <v>901</v>
      </c>
      <c r="D330" s="214" t="s">
        <v>902</v>
      </c>
      <c r="E330" s="214" t="s">
        <v>362</v>
      </c>
      <c r="F330" s="212" t="s">
        <v>151</v>
      </c>
      <c r="G330" s="212"/>
      <c r="H330" s="228" t="s">
        <v>174</v>
      </c>
      <c r="I330" s="228"/>
      <c r="J330" s="228"/>
      <c r="K330" s="228"/>
      <c r="L330" s="212" t="s">
        <v>226</v>
      </c>
      <c r="M330" s="214" t="s">
        <v>296</v>
      </c>
      <c r="N330" s="214" t="s">
        <v>307</v>
      </c>
      <c r="O330" s="214" t="s">
        <v>298</v>
      </c>
      <c r="P330" s="214" t="s">
        <v>318</v>
      </c>
      <c r="Q330" s="214">
        <v>2</v>
      </c>
      <c r="R330" s="214" t="s">
        <v>903</v>
      </c>
      <c r="S330" s="214" t="s">
        <v>310</v>
      </c>
      <c r="T330" s="214" t="s">
        <v>351</v>
      </c>
      <c r="U330" s="214" t="s">
        <v>904</v>
      </c>
      <c r="V330" s="214" t="s">
        <v>904</v>
      </c>
      <c r="W330" s="214">
        <v>0</v>
      </c>
      <c r="X330" s="214">
        <v>90</v>
      </c>
      <c r="Y330" s="217">
        <f>SUM(W330:X330)</f>
        <v>90</v>
      </c>
      <c r="Z330" s="214" t="s">
        <v>302</v>
      </c>
      <c r="AA330" s="214">
        <v>0</v>
      </c>
      <c r="AB330" s="214">
        <v>0</v>
      </c>
      <c r="AC330" s="214"/>
      <c r="AD330" s="214">
        <v>0</v>
      </c>
      <c r="AE330" s="214">
        <v>0</v>
      </c>
      <c r="AF330" s="219">
        <f t="shared" ref="AF330" si="69">SUM(AD330:AE330)</f>
        <v>0</v>
      </c>
      <c r="AG330" s="214">
        <v>0</v>
      </c>
      <c r="AH330" s="214">
        <v>0</v>
      </c>
      <c r="AI330" s="188">
        <f t="shared" ref="AI330" si="70">SUM(AG330:AH330)</f>
        <v>0</v>
      </c>
      <c r="AJ330" s="216">
        <f t="shared" ref="AJ330" si="71">AD330+AG330</f>
        <v>0</v>
      </c>
      <c r="AK330" s="216">
        <f t="shared" ref="AK330" si="72">AE330+AH330</f>
        <v>0</v>
      </c>
      <c r="AL330" s="188">
        <f t="shared" ref="AL330" si="73">AJ330+AK330</f>
        <v>0</v>
      </c>
      <c r="AM330" s="214" t="s">
        <v>302</v>
      </c>
      <c r="AN330" s="214">
        <v>0</v>
      </c>
      <c r="AO330" s="214">
        <v>0</v>
      </c>
      <c r="AP330" s="214" t="s">
        <v>357</v>
      </c>
      <c r="AQ330" s="226" t="s">
        <v>358</v>
      </c>
    </row>
    <row r="331" spans="1:43" ht="30.75" customHeight="1" x14ac:dyDescent="0.15">
      <c r="A331" s="227" t="s">
        <v>292</v>
      </c>
      <c r="B331" s="227" t="s">
        <v>905</v>
      </c>
      <c r="C331" s="227" t="s">
        <v>906</v>
      </c>
      <c r="D331" s="214" t="s">
        <v>907</v>
      </c>
      <c r="E331" s="214" t="s">
        <v>160</v>
      </c>
      <c r="F331" s="214"/>
      <c r="G331" s="214" t="s">
        <v>160</v>
      </c>
      <c r="H331" s="214"/>
      <c r="I331" s="214"/>
      <c r="J331" s="214"/>
      <c r="K331" s="214" t="s">
        <v>222</v>
      </c>
      <c r="L331" s="214"/>
      <c r="M331" s="214" t="s">
        <v>317</v>
      </c>
      <c r="N331" s="214" t="s">
        <v>307</v>
      </c>
      <c r="O331" s="214" t="s">
        <v>298</v>
      </c>
      <c r="P331" s="214" t="s">
        <v>318</v>
      </c>
      <c r="Q331" s="214">
        <v>4</v>
      </c>
      <c r="R331" s="214" t="s">
        <v>319</v>
      </c>
      <c r="S331" s="214" t="s">
        <v>310</v>
      </c>
      <c r="T331" s="214" t="s">
        <v>311</v>
      </c>
      <c r="U331" s="214" t="s">
        <v>312</v>
      </c>
      <c r="V331" s="214" t="s">
        <v>320</v>
      </c>
      <c r="W331" s="214">
        <v>1940</v>
      </c>
      <c r="X331" s="214">
        <v>375</v>
      </c>
      <c r="Y331" s="217">
        <f t="shared" si="68"/>
        <v>2315</v>
      </c>
      <c r="Z331" s="214" t="s">
        <v>302</v>
      </c>
      <c r="AA331" s="214">
        <v>0</v>
      </c>
      <c r="AB331" s="214">
        <v>0</v>
      </c>
      <c r="AC331" s="214"/>
      <c r="AD331" s="214">
        <v>0</v>
      </c>
      <c r="AE331" s="214">
        <v>0</v>
      </c>
      <c r="AF331" s="219">
        <f t="shared" si="63"/>
        <v>0</v>
      </c>
      <c r="AG331" s="214">
        <v>0</v>
      </c>
      <c r="AH331" s="214">
        <v>0</v>
      </c>
      <c r="AI331" s="188">
        <f t="shared" si="64"/>
        <v>0</v>
      </c>
      <c r="AJ331" s="216">
        <f t="shared" si="65"/>
        <v>0</v>
      </c>
      <c r="AK331" s="216">
        <f t="shared" si="66"/>
        <v>0</v>
      </c>
      <c r="AL331" s="188">
        <f t="shared" si="67"/>
        <v>0</v>
      </c>
      <c r="AM331" s="214" t="s">
        <v>302</v>
      </c>
      <c r="AN331" s="214">
        <v>0</v>
      </c>
      <c r="AO331" s="214">
        <v>0</v>
      </c>
      <c r="AP331" s="214" t="s">
        <v>321</v>
      </c>
      <c r="AQ331" s="226" t="s">
        <v>322</v>
      </c>
    </row>
    <row r="332" spans="1:43" ht="30.75" customHeight="1" x14ac:dyDescent="0.15">
      <c r="A332" s="227" t="s">
        <v>908</v>
      </c>
      <c r="B332" s="227" t="s">
        <v>905</v>
      </c>
      <c r="C332" s="227" t="s">
        <v>909</v>
      </c>
      <c r="D332" s="214" t="s">
        <v>910</v>
      </c>
      <c r="E332" s="214" t="s">
        <v>911</v>
      </c>
      <c r="F332" s="212" t="s">
        <v>151</v>
      </c>
      <c r="G332" s="212"/>
      <c r="H332" s="212"/>
      <c r="I332" s="212" t="s">
        <v>184</v>
      </c>
      <c r="J332" s="212"/>
      <c r="K332" s="212"/>
      <c r="L332" s="212" t="s">
        <v>226</v>
      </c>
      <c r="M332" s="214" t="s">
        <v>296</v>
      </c>
      <c r="N332" s="214" t="s">
        <v>307</v>
      </c>
      <c r="O332" s="214" t="s">
        <v>298</v>
      </c>
      <c r="P332" s="214" t="s">
        <v>318</v>
      </c>
      <c r="Q332" s="214">
        <v>1</v>
      </c>
      <c r="R332" s="214" t="s">
        <v>912</v>
      </c>
      <c r="S332" s="214" t="s">
        <v>310</v>
      </c>
      <c r="T332" s="214" t="s">
        <v>364</v>
      </c>
      <c r="U332" s="214" t="s">
        <v>558</v>
      </c>
      <c r="V332" s="214" t="s">
        <v>913</v>
      </c>
      <c r="W332" s="214">
        <v>0</v>
      </c>
      <c r="X332" s="214">
        <v>250</v>
      </c>
      <c r="Y332" s="217">
        <f t="shared" si="68"/>
        <v>250</v>
      </c>
      <c r="Z332" s="214" t="s">
        <v>302</v>
      </c>
      <c r="AA332" s="214">
        <v>0</v>
      </c>
      <c r="AB332" s="214">
        <v>0</v>
      </c>
      <c r="AC332" s="214"/>
      <c r="AD332" s="214">
        <v>0</v>
      </c>
      <c r="AE332" s="214">
        <v>0</v>
      </c>
      <c r="AF332" s="219">
        <f t="shared" si="63"/>
        <v>0</v>
      </c>
      <c r="AG332" s="214">
        <v>0</v>
      </c>
      <c r="AH332" s="214">
        <v>0</v>
      </c>
      <c r="AI332" s="188">
        <f t="shared" si="64"/>
        <v>0</v>
      </c>
      <c r="AJ332" s="216">
        <f t="shared" si="65"/>
        <v>0</v>
      </c>
      <c r="AK332" s="216">
        <f t="shared" si="66"/>
        <v>0</v>
      </c>
      <c r="AL332" s="188">
        <f t="shared" si="67"/>
        <v>0</v>
      </c>
      <c r="AM332" s="214" t="s">
        <v>302</v>
      </c>
      <c r="AN332" s="214">
        <v>0</v>
      </c>
      <c r="AO332" s="214">
        <v>0</v>
      </c>
      <c r="AP332" s="214" t="s">
        <v>357</v>
      </c>
      <c r="AQ332" s="226" t="s">
        <v>358</v>
      </c>
    </row>
    <row r="333" spans="1:43" ht="30.75" customHeight="1" x14ac:dyDescent="0.15">
      <c r="A333" s="227" t="s">
        <v>908</v>
      </c>
      <c r="B333" s="227" t="s">
        <v>905</v>
      </c>
      <c r="C333" s="227" t="s">
        <v>914</v>
      </c>
      <c r="D333" s="214" t="s">
        <v>915</v>
      </c>
      <c r="E333" s="214" t="s">
        <v>911</v>
      </c>
      <c r="F333" s="212" t="s">
        <v>151</v>
      </c>
      <c r="G333" s="212"/>
      <c r="H333" s="212"/>
      <c r="I333" s="212" t="s">
        <v>184</v>
      </c>
      <c r="J333" s="212"/>
      <c r="K333" s="212"/>
      <c r="L333" s="212" t="s">
        <v>226</v>
      </c>
      <c r="M333" s="214" t="s">
        <v>296</v>
      </c>
      <c r="N333" s="214" t="s">
        <v>307</v>
      </c>
      <c r="O333" s="214" t="s">
        <v>298</v>
      </c>
      <c r="P333" s="214" t="s">
        <v>318</v>
      </c>
      <c r="Q333" s="214">
        <v>1</v>
      </c>
      <c r="R333" s="214" t="s">
        <v>916</v>
      </c>
      <c r="S333" s="214" t="s">
        <v>310</v>
      </c>
      <c r="T333" s="214" t="s">
        <v>710</v>
      </c>
      <c r="U333" s="214" t="s">
        <v>710</v>
      </c>
      <c r="V333" s="214" t="s">
        <v>711</v>
      </c>
      <c r="W333" s="214">
        <v>0</v>
      </c>
      <c r="X333" s="214">
        <v>470</v>
      </c>
      <c r="Y333" s="217">
        <f t="shared" si="68"/>
        <v>470</v>
      </c>
      <c r="Z333" s="214" t="s">
        <v>302</v>
      </c>
      <c r="AA333" s="214">
        <v>0</v>
      </c>
      <c r="AB333" s="214">
        <v>0</v>
      </c>
      <c r="AC333" s="214"/>
      <c r="AD333" s="214">
        <v>0</v>
      </c>
      <c r="AE333" s="214">
        <v>0</v>
      </c>
      <c r="AF333" s="219">
        <f t="shared" si="63"/>
        <v>0</v>
      </c>
      <c r="AG333" s="214">
        <v>0</v>
      </c>
      <c r="AH333" s="214">
        <v>0</v>
      </c>
      <c r="AI333" s="188">
        <f t="shared" si="64"/>
        <v>0</v>
      </c>
      <c r="AJ333" s="216">
        <f t="shared" si="65"/>
        <v>0</v>
      </c>
      <c r="AK333" s="216">
        <f t="shared" si="66"/>
        <v>0</v>
      </c>
      <c r="AL333" s="188">
        <f t="shared" si="67"/>
        <v>0</v>
      </c>
      <c r="AM333" s="214" t="s">
        <v>302</v>
      </c>
      <c r="AN333" s="214">
        <v>0</v>
      </c>
      <c r="AO333" s="214">
        <v>0</v>
      </c>
      <c r="AP333" s="214" t="s">
        <v>357</v>
      </c>
      <c r="AQ333" s="226" t="s">
        <v>358</v>
      </c>
    </row>
    <row r="334" spans="1:43" ht="30.75" customHeight="1" x14ac:dyDescent="0.15">
      <c r="A334" s="227" t="s">
        <v>908</v>
      </c>
      <c r="B334" s="227" t="s">
        <v>905</v>
      </c>
      <c r="C334" s="227" t="s">
        <v>917</v>
      </c>
      <c r="D334" s="214" t="s">
        <v>915</v>
      </c>
      <c r="E334" s="214" t="s">
        <v>911</v>
      </c>
      <c r="F334" s="212" t="s">
        <v>151</v>
      </c>
      <c r="G334" s="212"/>
      <c r="H334" s="212"/>
      <c r="I334" s="212" t="s">
        <v>184</v>
      </c>
      <c r="J334" s="212"/>
      <c r="K334" s="214" t="s">
        <v>222</v>
      </c>
      <c r="L334" s="212"/>
      <c r="M334" s="214" t="s">
        <v>296</v>
      </c>
      <c r="N334" s="214" t="s">
        <v>307</v>
      </c>
      <c r="O334" s="214" t="s">
        <v>298</v>
      </c>
      <c r="P334" s="214" t="s">
        <v>318</v>
      </c>
      <c r="Q334" s="214">
        <v>1</v>
      </c>
      <c r="R334" s="214" t="s">
        <v>918</v>
      </c>
      <c r="S334" s="214" t="s">
        <v>310</v>
      </c>
      <c r="T334" s="214" t="s">
        <v>311</v>
      </c>
      <c r="U334" s="214" t="s">
        <v>312</v>
      </c>
      <c r="V334" s="214" t="s">
        <v>320</v>
      </c>
      <c r="W334" s="214">
        <v>0</v>
      </c>
      <c r="X334" s="214">
        <v>470</v>
      </c>
      <c r="Y334" s="217">
        <f t="shared" si="68"/>
        <v>470</v>
      </c>
      <c r="Z334" s="214" t="s">
        <v>302</v>
      </c>
      <c r="AA334" s="214">
        <v>0</v>
      </c>
      <c r="AB334" s="214">
        <v>0</v>
      </c>
      <c r="AC334" s="214"/>
      <c r="AD334" s="214">
        <v>0</v>
      </c>
      <c r="AE334" s="214">
        <v>0</v>
      </c>
      <c r="AF334" s="219">
        <f t="shared" si="63"/>
        <v>0</v>
      </c>
      <c r="AG334" s="214">
        <v>0</v>
      </c>
      <c r="AH334" s="214">
        <v>0</v>
      </c>
      <c r="AI334" s="188">
        <f t="shared" si="64"/>
        <v>0</v>
      </c>
      <c r="AJ334" s="216">
        <f t="shared" si="65"/>
        <v>0</v>
      </c>
      <c r="AK334" s="216">
        <f t="shared" si="66"/>
        <v>0</v>
      </c>
      <c r="AL334" s="188">
        <f t="shared" si="67"/>
        <v>0</v>
      </c>
      <c r="AM334" s="214" t="s">
        <v>302</v>
      </c>
      <c r="AN334" s="214">
        <v>0</v>
      </c>
      <c r="AO334" s="214">
        <v>0</v>
      </c>
      <c r="AP334" s="214" t="s">
        <v>357</v>
      </c>
      <c r="AQ334" s="226" t="s">
        <v>358</v>
      </c>
    </row>
    <row r="335" spans="1:43" ht="30.75" customHeight="1" x14ac:dyDescent="0.15">
      <c r="A335" s="227" t="s">
        <v>908</v>
      </c>
      <c r="B335" s="227" t="s">
        <v>905</v>
      </c>
      <c r="C335" s="227" t="s">
        <v>919</v>
      </c>
      <c r="D335" s="214" t="s">
        <v>920</v>
      </c>
      <c r="E335" s="214" t="s">
        <v>911</v>
      </c>
      <c r="F335" s="212" t="s">
        <v>151</v>
      </c>
      <c r="G335" s="212"/>
      <c r="H335" s="212"/>
      <c r="I335" s="212" t="s">
        <v>184</v>
      </c>
      <c r="J335" s="212"/>
      <c r="K335" s="212"/>
      <c r="L335" s="212" t="s">
        <v>226</v>
      </c>
      <c r="M335" s="214" t="s">
        <v>296</v>
      </c>
      <c r="N335" s="214" t="s">
        <v>307</v>
      </c>
      <c r="O335" s="214" t="s">
        <v>298</v>
      </c>
      <c r="P335" s="214" t="s">
        <v>318</v>
      </c>
      <c r="Q335" s="214">
        <v>1</v>
      </c>
      <c r="R335" s="214" t="s">
        <v>918</v>
      </c>
      <c r="S335" s="214" t="s">
        <v>310</v>
      </c>
      <c r="T335" s="214" t="s">
        <v>519</v>
      </c>
      <c r="U335" s="214" t="s">
        <v>519</v>
      </c>
      <c r="V335" s="214" t="s">
        <v>789</v>
      </c>
      <c r="W335" s="214">
        <v>0</v>
      </c>
      <c r="X335" s="214">
        <v>200</v>
      </c>
      <c r="Y335" s="217">
        <f t="shared" si="68"/>
        <v>200</v>
      </c>
      <c r="Z335" s="214" t="s">
        <v>302</v>
      </c>
      <c r="AA335" s="214">
        <v>0</v>
      </c>
      <c r="AB335" s="214">
        <v>0</v>
      </c>
      <c r="AC335" s="214"/>
      <c r="AD335" s="214">
        <v>0</v>
      </c>
      <c r="AE335" s="214">
        <v>0</v>
      </c>
      <c r="AF335" s="219">
        <f t="shared" si="63"/>
        <v>0</v>
      </c>
      <c r="AG335" s="214">
        <v>0</v>
      </c>
      <c r="AH335" s="214">
        <v>0</v>
      </c>
      <c r="AI335" s="188">
        <f t="shared" si="64"/>
        <v>0</v>
      </c>
      <c r="AJ335" s="216">
        <f t="shared" si="65"/>
        <v>0</v>
      </c>
      <c r="AK335" s="216">
        <f t="shared" si="66"/>
        <v>0</v>
      </c>
      <c r="AL335" s="188">
        <f t="shared" si="67"/>
        <v>0</v>
      </c>
      <c r="AM335" s="214" t="s">
        <v>302</v>
      </c>
      <c r="AN335" s="214">
        <v>0</v>
      </c>
      <c r="AO335" s="214">
        <v>0</v>
      </c>
      <c r="AP335" s="214" t="s">
        <v>357</v>
      </c>
      <c r="AQ335" s="226" t="s">
        <v>358</v>
      </c>
    </row>
    <row r="336" spans="1:43" ht="30.75" customHeight="1" x14ac:dyDescent="0.15">
      <c r="A336" s="227" t="s">
        <v>908</v>
      </c>
      <c r="B336" s="227" t="s">
        <v>905</v>
      </c>
      <c r="C336" s="227" t="s">
        <v>921</v>
      </c>
      <c r="D336" s="214" t="s">
        <v>920</v>
      </c>
      <c r="E336" s="214" t="s">
        <v>911</v>
      </c>
      <c r="F336" s="212" t="s">
        <v>151</v>
      </c>
      <c r="G336" s="212"/>
      <c r="H336" s="212"/>
      <c r="I336" s="212" t="s">
        <v>184</v>
      </c>
      <c r="J336" s="212"/>
      <c r="K336" s="212"/>
      <c r="L336" s="212" t="s">
        <v>226</v>
      </c>
      <c r="M336" s="214" t="s">
        <v>296</v>
      </c>
      <c r="N336" s="214" t="s">
        <v>307</v>
      </c>
      <c r="O336" s="214" t="s">
        <v>298</v>
      </c>
      <c r="P336" s="214" t="s">
        <v>318</v>
      </c>
      <c r="Q336" s="214">
        <v>1</v>
      </c>
      <c r="R336" s="214" t="s">
        <v>918</v>
      </c>
      <c r="S336" s="214" t="s">
        <v>310</v>
      </c>
      <c r="T336" s="214" t="s">
        <v>364</v>
      </c>
      <c r="U336" s="214" t="s">
        <v>558</v>
      </c>
      <c r="V336" s="214" t="s">
        <v>558</v>
      </c>
      <c r="W336" s="214">
        <v>0</v>
      </c>
      <c r="X336" s="214">
        <v>230</v>
      </c>
      <c r="Y336" s="217">
        <f t="shared" si="68"/>
        <v>230</v>
      </c>
      <c r="Z336" s="214" t="s">
        <v>302</v>
      </c>
      <c r="AA336" s="214">
        <v>0</v>
      </c>
      <c r="AB336" s="214">
        <v>0</v>
      </c>
      <c r="AC336" s="214"/>
      <c r="AD336" s="214">
        <v>0</v>
      </c>
      <c r="AE336" s="214">
        <v>0</v>
      </c>
      <c r="AF336" s="219">
        <f t="shared" si="63"/>
        <v>0</v>
      </c>
      <c r="AG336" s="214">
        <v>0</v>
      </c>
      <c r="AH336" s="214">
        <v>0</v>
      </c>
      <c r="AI336" s="188">
        <f t="shared" si="64"/>
        <v>0</v>
      </c>
      <c r="AJ336" s="216">
        <f t="shared" si="65"/>
        <v>0</v>
      </c>
      <c r="AK336" s="216">
        <f t="shared" si="66"/>
        <v>0</v>
      </c>
      <c r="AL336" s="188">
        <f t="shared" si="67"/>
        <v>0</v>
      </c>
      <c r="AM336" s="214" t="s">
        <v>302</v>
      </c>
      <c r="AN336" s="214">
        <v>0</v>
      </c>
      <c r="AO336" s="214">
        <v>0</v>
      </c>
      <c r="AP336" s="214" t="s">
        <v>357</v>
      </c>
      <c r="AQ336" s="226" t="s">
        <v>358</v>
      </c>
    </row>
    <row r="337" spans="1:43" ht="30.75" customHeight="1" x14ac:dyDescent="0.25">
      <c r="A337" s="227" t="s">
        <v>292</v>
      </c>
      <c r="B337" s="227" t="s">
        <v>905</v>
      </c>
      <c r="C337" s="227" t="s">
        <v>922</v>
      </c>
      <c r="D337" s="214" t="s">
        <v>763</v>
      </c>
      <c r="E337" s="214" t="s">
        <v>362</v>
      </c>
      <c r="F337" s="212" t="s">
        <v>151</v>
      </c>
      <c r="G337" s="212"/>
      <c r="H337" s="228" t="s">
        <v>174</v>
      </c>
      <c r="I337" s="228"/>
      <c r="J337" s="228"/>
      <c r="K337" s="228"/>
      <c r="L337" s="212" t="s">
        <v>226</v>
      </c>
      <c r="M337" s="214" t="s">
        <v>296</v>
      </c>
      <c r="N337" s="214" t="s">
        <v>307</v>
      </c>
      <c r="O337" s="214" t="s">
        <v>298</v>
      </c>
      <c r="P337" s="214" t="s">
        <v>318</v>
      </c>
      <c r="Q337" s="214">
        <v>1</v>
      </c>
      <c r="R337" s="214" t="s">
        <v>923</v>
      </c>
      <c r="S337" s="214" t="s">
        <v>310</v>
      </c>
      <c r="T337" s="214" t="s">
        <v>519</v>
      </c>
      <c r="U337" s="214" t="s">
        <v>519</v>
      </c>
      <c r="V337" s="214" t="s">
        <v>924</v>
      </c>
      <c r="W337" s="214">
        <v>0</v>
      </c>
      <c r="X337" s="214">
        <v>90</v>
      </c>
      <c r="Y337" s="217">
        <f t="shared" si="68"/>
        <v>90</v>
      </c>
      <c r="Z337" s="214" t="s">
        <v>302</v>
      </c>
      <c r="AA337" s="214">
        <v>0</v>
      </c>
      <c r="AB337" s="214">
        <v>0</v>
      </c>
      <c r="AC337" s="214"/>
      <c r="AD337" s="214">
        <v>0</v>
      </c>
      <c r="AE337" s="214">
        <v>0</v>
      </c>
      <c r="AF337" s="219">
        <f t="shared" si="63"/>
        <v>0</v>
      </c>
      <c r="AG337" s="214">
        <v>0</v>
      </c>
      <c r="AH337" s="214">
        <v>0</v>
      </c>
      <c r="AI337" s="188">
        <f t="shared" si="64"/>
        <v>0</v>
      </c>
      <c r="AJ337" s="216">
        <f t="shared" si="65"/>
        <v>0</v>
      </c>
      <c r="AK337" s="216">
        <f t="shared" si="66"/>
        <v>0</v>
      </c>
      <c r="AL337" s="188">
        <f t="shared" si="67"/>
        <v>0</v>
      </c>
      <c r="AM337" s="214" t="s">
        <v>302</v>
      </c>
      <c r="AN337" s="214">
        <v>0</v>
      </c>
      <c r="AO337" s="214">
        <v>0</v>
      </c>
      <c r="AP337" s="214" t="s">
        <v>357</v>
      </c>
      <c r="AQ337" s="226" t="s">
        <v>358</v>
      </c>
    </row>
    <row r="338" spans="1:43" ht="30.75" customHeight="1" x14ac:dyDescent="0.15">
      <c r="A338" s="227" t="s">
        <v>877</v>
      </c>
      <c r="B338" s="227" t="s">
        <v>905</v>
      </c>
      <c r="C338" s="227" t="s">
        <v>925</v>
      </c>
      <c r="D338" s="214" t="s">
        <v>880</v>
      </c>
      <c r="E338" s="214" t="s">
        <v>151</v>
      </c>
      <c r="F338" s="212" t="s">
        <v>151</v>
      </c>
      <c r="G338" s="212"/>
      <c r="H338" s="212"/>
      <c r="I338" s="212"/>
      <c r="J338" s="212"/>
      <c r="K338" s="212"/>
      <c r="L338" s="212"/>
      <c r="M338" s="214" t="s">
        <v>296</v>
      </c>
      <c r="N338" s="214" t="s">
        <v>297</v>
      </c>
      <c r="O338" s="214" t="s">
        <v>298</v>
      </c>
      <c r="P338" s="214" t="s">
        <v>299</v>
      </c>
      <c r="Q338" s="214">
        <v>31</v>
      </c>
      <c r="R338" s="214"/>
      <c r="S338" s="214"/>
      <c r="T338" s="214"/>
      <c r="U338" s="214"/>
      <c r="V338" s="214"/>
      <c r="W338" s="214"/>
      <c r="X338" s="214"/>
      <c r="Y338" s="217">
        <f t="shared" si="68"/>
        <v>0</v>
      </c>
      <c r="Z338" s="214"/>
      <c r="AA338" s="214"/>
      <c r="AB338" s="214"/>
      <c r="AC338" s="214" t="s">
        <v>301</v>
      </c>
      <c r="AD338" s="214">
        <v>0</v>
      </c>
      <c r="AE338" s="214">
        <v>0</v>
      </c>
      <c r="AF338" s="219">
        <f t="shared" si="63"/>
        <v>0</v>
      </c>
      <c r="AG338" s="214">
        <v>0</v>
      </c>
      <c r="AH338" s="214">
        <v>30</v>
      </c>
      <c r="AI338" s="188">
        <f t="shared" si="64"/>
        <v>30</v>
      </c>
      <c r="AJ338" s="216">
        <f t="shared" si="65"/>
        <v>0</v>
      </c>
      <c r="AK338" s="216">
        <f t="shared" si="66"/>
        <v>30</v>
      </c>
      <c r="AL338" s="188">
        <f t="shared" si="67"/>
        <v>30</v>
      </c>
      <c r="AM338" s="214" t="s">
        <v>302</v>
      </c>
      <c r="AN338" s="214">
        <v>0</v>
      </c>
      <c r="AO338" s="214">
        <v>0</v>
      </c>
      <c r="AP338" s="214" t="s">
        <v>303</v>
      </c>
      <c r="AQ338" s="225" t="s">
        <v>304</v>
      </c>
    </row>
    <row r="339" spans="1:43" ht="30.75" customHeight="1" x14ac:dyDescent="0.15">
      <c r="A339" s="227" t="s">
        <v>877</v>
      </c>
      <c r="B339" s="227" t="s">
        <v>905</v>
      </c>
      <c r="C339" s="227" t="s">
        <v>925</v>
      </c>
      <c r="D339" s="214" t="s">
        <v>881</v>
      </c>
      <c r="E339" s="214" t="s">
        <v>151</v>
      </c>
      <c r="F339" s="212" t="s">
        <v>151</v>
      </c>
      <c r="G339" s="212"/>
      <c r="H339" s="212"/>
      <c r="I339" s="212"/>
      <c r="J339" s="212"/>
      <c r="K339" s="212"/>
      <c r="L339" s="212"/>
      <c r="M339" s="214" t="s">
        <v>296</v>
      </c>
      <c r="N339" s="214" t="s">
        <v>297</v>
      </c>
      <c r="O339" s="214" t="s">
        <v>298</v>
      </c>
      <c r="P339" s="214" t="s">
        <v>299</v>
      </c>
      <c r="Q339" s="214">
        <v>31</v>
      </c>
      <c r="R339" s="214"/>
      <c r="S339" s="214"/>
      <c r="T339" s="214"/>
      <c r="U339" s="214"/>
      <c r="V339" s="214"/>
      <c r="W339" s="214"/>
      <c r="X339" s="214"/>
      <c r="Y339" s="217">
        <f t="shared" si="68"/>
        <v>0</v>
      </c>
      <c r="Z339" s="214"/>
      <c r="AA339" s="214"/>
      <c r="AB339" s="214"/>
      <c r="AC339" s="214" t="s">
        <v>301</v>
      </c>
      <c r="AD339" s="214">
        <v>0</v>
      </c>
      <c r="AE339" s="214">
        <v>0</v>
      </c>
      <c r="AF339" s="219">
        <f t="shared" si="63"/>
        <v>0</v>
      </c>
      <c r="AG339" s="214">
        <v>0</v>
      </c>
      <c r="AH339" s="214">
        <v>70</v>
      </c>
      <c r="AI339" s="188">
        <f t="shared" si="64"/>
        <v>70</v>
      </c>
      <c r="AJ339" s="216">
        <f t="shared" si="65"/>
        <v>0</v>
      </c>
      <c r="AK339" s="216">
        <f t="shared" si="66"/>
        <v>70</v>
      </c>
      <c r="AL339" s="188">
        <f t="shared" si="67"/>
        <v>70</v>
      </c>
      <c r="AM339" s="214" t="s">
        <v>302</v>
      </c>
      <c r="AN339" s="214">
        <v>0</v>
      </c>
      <c r="AO339" s="214">
        <v>0</v>
      </c>
      <c r="AP339" s="214" t="s">
        <v>303</v>
      </c>
      <c r="AQ339" s="225" t="s">
        <v>304</v>
      </c>
    </row>
    <row r="340" spans="1:43" ht="30.75" customHeight="1" x14ac:dyDescent="0.15">
      <c r="A340" s="227" t="s">
        <v>877</v>
      </c>
      <c r="B340" s="227" t="s">
        <v>905</v>
      </c>
      <c r="C340" s="227" t="s">
        <v>925</v>
      </c>
      <c r="D340" s="214" t="s">
        <v>882</v>
      </c>
      <c r="E340" s="214" t="s">
        <v>151</v>
      </c>
      <c r="F340" s="212" t="s">
        <v>151</v>
      </c>
      <c r="G340" s="212"/>
      <c r="H340" s="212"/>
      <c r="I340" s="212"/>
      <c r="J340" s="212"/>
      <c r="K340" s="212"/>
      <c r="L340" s="212"/>
      <c r="M340" s="214" t="s">
        <v>296</v>
      </c>
      <c r="N340" s="214" t="s">
        <v>297</v>
      </c>
      <c r="O340" s="214" t="s">
        <v>298</v>
      </c>
      <c r="P340" s="214" t="s">
        <v>299</v>
      </c>
      <c r="Q340" s="214">
        <v>31</v>
      </c>
      <c r="R340" s="214"/>
      <c r="S340" s="214"/>
      <c r="T340" s="214"/>
      <c r="U340" s="214"/>
      <c r="V340" s="214"/>
      <c r="W340" s="214"/>
      <c r="X340" s="214"/>
      <c r="Y340" s="217">
        <f t="shared" si="68"/>
        <v>0</v>
      </c>
      <c r="Z340" s="214"/>
      <c r="AA340" s="214"/>
      <c r="AB340" s="214"/>
      <c r="AC340" s="214" t="s">
        <v>301</v>
      </c>
      <c r="AD340" s="214">
        <v>0</v>
      </c>
      <c r="AE340" s="214">
        <v>0</v>
      </c>
      <c r="AF340" s="219">
        <f t="shared" si="63"/>
        <v>0</v>
      </c>
      <c r="AG340" s="214">
        <v>0</v>
      </c>
      <c r="AH340" s="214">
        <v>20</v>
      </c>
      <c r="AI340" s="188">
        <f t="shared" si="64"/>
        <v>20</v>
      </c>
      <c r="AJ340" s="216">
        <f t="shared" si="65"/>
        <v>0</v>
      </c>
      <c r="AK340" s="216">
        <f t="shared" si="66"/>
        <v>20</v>
      </c>
      <c r="AL340" s="188">
        <f t="shared" si="67"/>
        <v>20</v>
      </c>
      <c r="AM340" s="214" t="s">
        <v>302</v>
      </c>
      <c r="AN340" s="214">
        <v>0</v>
      </c>
      <c r="AO340" s="214">
        <v>0</v>
      </c>
      <c r="AP340" s="214" t="s">
        <v>303</v>
      </c>
      <c r="AQ340" s="225" t="s">
        <v>304</v>
      </c>
    </row>
    <row r="341" spans="1:43" ht="30.75" customHeight="1" x14ac:dyDescent="0.15">
      <c r="A341" s="227" t="s">
        <v>877</v>
      </c>
      <c r="B341" s="227" t="s">
        <v>905</v>
      </c>
      <c r="C341" s="227" t="s">
        <v>925</v>
      </c>
      <c r="D341" s="214" t="s">
        <v>883</v>
      </c>
      <c r="E341" s="214" t="s">
        <v>151</v>
      </c>
      <c r="F341" s="212" t="s">
        <v>151</v>
      </c>
      <c r="G341" s="212"/>
      <c r="H341" s="212"/>
      <c r="I341" s="212"/>
      <c r="J341" s="212"/>
      <c r="K341" s="212"/>
      <c r="L341" s="212"/>
      <c r="M341" s="214" t="s">
        <v>296</v>
      </c>
      <c r="N341" s="214" t="s">
        <v>297</v>
      </c>
      <c r="O341" s="214" t="s">
        <v>298</v>
      </c>
      <c r="P341" s="214" t="s">
        <v>299</v>
      </c>
      <c r="Q341" s="214">
        <v>31</v>
      </c>
      <c r="R341" s="214"/>
      <c r="S341" s="214"/>
      <c r="T341" s="214"/>
      <c r="U341" s="214"/>
      <c r="V341" s="214"/>
      <c r="W341" s="214"/>
      <c r="X341" s="214"/>
      <c r="Y341" s="217">
        <f t="shared" si="68"/>
        <v>0</v>
      </c>
      <c r="Z341" s="214"/>
      <c r="AA341" s="214"/>
      <c r="AB341" s="214"/>
      <c r="AC341" s="214" t="s">
        <v>301</v>
      </c>
      <c r="AD341" s="214">
        <v>0</v>
      </c>
      <c r="AE341" s="214">
        <v>0</v>
      </c>
      <c r="AF341" s="219">
        <f t="shared" si="63"/>
        <v>0</v>
      </c>
      <c r="AG341" s="214">
        <v>0</v>
      </c>
      <c r="AH341" s="214">
        <v>6</v>
      </c>
      <c r="AI341" s="188">
        <f t="shared" si="64"/>
        <v>6</v>
      </c>
      <c r="AJ341" s="216">
        <f t="shared" si="65"/>
        <v>0</v>
      </c>
      <c r="AK341" s="216">
        <f t="shared" si="66"/>
        <v>6</v>
      </c>
      <c r="AL341" s="188">
        <f t="shared" si="67"/>
        <v>6</v>
      </c>
      <c r="AM341" s="214" t="s">
        <v>302</v>
      </c>
      <c r="AN341" s="214">
        <v>0</v>
      </c>
      <c r="AO341" s="214">
        <v>0</v>
      </c>
      <c r="AP341" s="214" t="s">
        <v>303</v>
      </c>
      <c r="AQ341" s="225" t="s">
        <v>304</v>
      </c>
    </row>
    <row r="342" spans="1:43" ht="30.75" customHeight="1" x14ac:dyDescent="0.15">
      <c r="A342" s="227" t="s">
        <v>877</v>
      </c>
      <c r="B342" s="227" t="s">
        <v>905</v>
      </c>
      <c r="C342" s="227" t="s">
        <v>925</v>
      </c>
      <c r="D342" s="214" t="s">
        <v>884</v>
      </c>
      <c r="E342" s="214" t="s">
        <v>151</v>
      </c>
      <c r="F342" s="212" t="s">
        <v>151</v>
      </c>
      <c r="G342" s="212"/>
      <c r="H342" s="212"/>
      <c r="I342" s="212"/>
      <c r="J342" s="212"/>
      <c r="K342" s="212"/>
      <c r="L342" s="212"/>
      <c r="M342" s="214" t="s">
        <v>296</v>
      </c>
      <c r="N342" s="214" t="s">
        <v>297</v>
      </c>
      <c r="O342" s="214" t="s">
        <v>298</v>
      </c>
      <c r="P342" s="214" t="s">
        <v>299</v>
      </c>
      <c r="Q342" s="214">
        <v>31</v>
      </c>
      <c r="R342" s="214"/>
      <c r="S342" s="214"/>
      <c r="T342" s="214"/>
      <c r="U342" s="214"/>
      <c r="V342" s="214"/>
      <c r="W342" s="214"/>
      <c r="X342" s="214"/>
      <c r="Y342" s="217">
        <f t="shared" si="68"/>
        <v>0</v>
      </c>
      <c r="Z342" s="214"/>
      <c r="AA342" s="214"/>
      <c r="AB342" s="214"/>
      <c r="AC342" s="214" t="s">
        <v>301</v>
      </c>
      <c r="AD342" s="214">
        <v>0</v>
      </c>
      <c r="AE342" s="214">
        <v>0</v>
      </c>
      <c r="AF342" s="219">
        <f t="shared" si="63"/>
        <v>0</v>
      </c>
      <c r="AG342" s="214">
        <v>0</v>
      </c>
      <c r="AH342" s="214">
        <v>14</v>
      </c>
      <c r="AI342" s="188">
        <f t="shared" si="64"/>
        <v>14</v>
      </c>
      <c r="AJ342" s="216">
        <f t="shared" si="65"/>
        <v>0</v>
      </c>
      <c r="AK342" s="216">
        <f t="shared" si="66"/>
        <v>14</v>
      </c>
      <c r="AL342" s="188">
        <f t="shared" si="67"/>
        <v>14</v>
      </c>
      <c r="AM342" s="214" t="s">
        <v>302</v>
      </c>
      <c r="AN342" s="214">
        <v>0</v>
      </c>
      <c r="AO342" s="214">
        <v>0</v>
      </c>
      <c r="AP342" s="214" t="s">
        <v>303</v>
      </c>
      <c r="AQ342" s="225" t="s">
        <v>304</v>
      </c>
    </row>
    <row r="343" spans="1:43" ht="30.75" customHeight="1" x14ac:dyDescent="0.15">
      <c r="A343" s="227" t="s">
        <v>877</v>
      </c>
      <c r="B343" s="227" t="s">
        <v>905</v>
      </c>
      <c r="C343" s="227" t="s">
        <v>925</v>
      </c>
      <c r="D343" s="214" t="s">
        <v>885</v>
      </c>
      <c r="E343" s="214" t="s">
        <v>151</v>
      </c>
      <c r="F343" s="212" t="s">
        <v>151</v>
      </c>
      <c r="G343" s="212"/>
      <c r="H343" s="212"/>
      <c r="I343" s="212"/>
      <c r="J343" s="212"/>
      <c r="K343" s="212"/>
      <c r="L343" s="212"/>
      <c r="M343" s="214" t="s">
        <v>296</v>
      </c>
      <c r="N343" s="214" t="s">
        <v>297</v>
      </c>
      <c r="O343" s="214" t="s">
        <v>298</v>
      </c>
      <c r="P343" s="214" t="s">
        <v>299</v>
      </c>
      <c r="Q343" s="214">
        <v>31</v>
      </c>
      <c r="R343" s="214"/>
      <c r="S343" s="214"/>
      <c r="T343" s="214"/>
      <c r="U343" s="214"/>
      <c r="V343" s="214"/>
      <c r="W343" s="214"/>
      <c r="X343" s="214"/>
      <c r="Y343" s="217">
        <f t="shared" si="68"/>
        <v>0</v>
      </c>
      <c r="Z343" s="214"/>
      <c r="AA343" s="214"/>
      <c r="AB343" s="214"/>
      <c r="AC343" s="214" t="s">
        <v>301</v>
      </c>
      <c r="AD343" s="214">
        <v>0</v>
      </c>
      <c r="AE343" s="214">
        <v>0</v>
      </c>
      <c r="AF343" s="219">
        <f t="shared" si="63"/>
        <v>0</v>
      </c>
      <c r="AG343" s="214">
        <v>0</v>
      </c>
      <c r="AH343" s="214">
        <f>6+3+3+1+1+1+2+2+1</f>
        <v>20</v>
      </c>
      <c r="AI343" s="188">
        <f t="shared" si="64"/>
        <v>20</v>
      </c>
      <c r="AJ343" s="216">
        <f t="shared" si="65"/>
        <v>0</v>
      </c>
      <c r="AK343" s="216">
        <f t="shared" si="66"/>
        <v>20</v>
      </c>
      <c r="AL343" s="188">
        <f t="shared" si="67"/>
        <v>20</v>
      </c>
      <c r="AM343" s="214" t="s">
        <v>302</v>
      </c>
      <c r="AN343" s="214">
        <v>0</v>
      </c>
      <c r="AO343" s="214">
        <v>0</v>
      </c>
      <c r="AP343" s="214" t="s">
        <v>303</v>
      </c>
      <c r="AQ343" s="225" t="s">
        <v>304</v>
      </c>
    </row>
    <row r="344" spans="1:43" ht="30.75" customHeight="1" x14ac:dyDescent="0.15">
      <c r="A344" s="227" t="s">
        <v>877</v>
      </c>
      <c r="B344" s="227" t="s">
        <v>905</v>
      </c>
      <c r="C344" s="227" t="s">
        <v>925</v>
      </c>
      <c r="D344" s="214" t="s">
        <v>886</v>
      </c>
      <c r="E344" s="214" t="s">
        <v>151</v>
      </c>
      <c r="F344" s="212" t="s">
        <v>151</v>
      </c>
      <c r="G344" s="212"/>
      <c r="H344" s="212"/>
      <c r="I344" s="212"/>
      <c r="J344" s="212"/>
      <c r="K344" s="212"/>
      <c r="L344" s="212"/>
      <c r="M344" s="214" t="s">
        <v>296</v>
      </c>
      <c r="N344" s="214" t="s">
        <v>297</v>
      </c>
      <c r="O344" s="214" t="s">
        <v>298</v>
      </c>
      <c r="P344" s="214" t="s">
        <v>299</v>
      </c>
      <c r="Q344" s="214">
        <v>31</v>
      </c>
      <c r="R344" s="214"/>
      <c r="S344" s="214"/>
      <c r="T344" s="214"/>
      <c r="U344" s="214"/>
      <c r="V344" s="214"/>
      <c r="W344" s="214"/>
      <c r="X344" s="214"/>
      <c r="Y344" s="217">
        <f t="shared" si="68"/>
        <v>0</v>
      </c>
      <c r="Z344" s="214"/>
      <c r="AA344" s="214"/>
      <c r="AB344" s="214"/>
      <c r="AC344" s="214" t="s">
        <v>301</v>
      </c>
      <c r="AD344" s="214">
        <v>0</v>
      </c>
      <c r="AE344" s="214">
        <v>0</v>
      </c>
      <c r="AF344" s="219">
        <f t="shared" si="63"/>
        <v>0</v>
      </c>
      <c r="AG344" s="214">
        <v>0</v>
      </c>
      <c r="AH344" s="214">
        <v>174</v>
      </c>
      <c r="AI344" s="188">
        <f t="shared" si="64"/>
        <v>174</v>
      </c>
      <c r="AJ344" s="216">
        <f t="shared" si="65"/>
        <v>0</v>
      </c>
      <c r="AK344" s="216">
        <f t="shared" si="66"/>
        <v>174</v>
      </c>
      <c r="AL344" s="188">
        <f t="shared" si="67"/>
        <v>174</v>
      </c>
      <c r="AM344" s="214" t="s">
        <v>302</v>
      </c>
      <c r="AN344" s="214">
        <v>0</v>
      </c>
      <c r="AO344" s="214">
        <v>0</v>
      </c>
      <c r="AP344" s="214" t="s">
        <v>303</v>
      </c>
      <c r="AQ344" s="225" t="s">
        <v>304</v>
      </c>
    </row>
    <row r="345" spans="1:43" ht="30.75" customHeight="1" x14ac:dyDescent="0.15">
      <c r="A345" s="227" t="s">
        <v>877</v>
      </c>
      <c r="B345" s="227" t="s">
        <v>905</v>
      </c>
      <c r="C345" s="227" t="s">
        <v>925</v>
      </c>
      <c r="D345" s="214" t="s">
        <v>887</v>
      </c>
      <c r="E345" s="214" t="s">
        <v>151</v>
      </c>
      <c r="F345" s="212" t="s">
        <v>151</v>
      </c>
      <c r="G345" s="212"/>
      <c r="H345" s="212"/>
      <c r="I345" s="212"/>
      <c r="J345" s="212"/>
      <c r="K345" s="212"/>
      <c r="L345" s="212"/>
      <c r="M345" s="214" t="s">
        <v>296</v>
      </c>
      <c r="N345" s="214" t="s">
        <v>297</v>
      </c>
      <c r="O345" s="214" t="s">
        <v>298</v>
      </c>
      <c r="P345" s="214" t="s">
        <v>299</v>
      </c>
      <c r="Q345" s="214">
        <v>31</v>
      </c>
      <c r="R345" s="214"/>
      <c r="S345" s="214"/>
      <c r="T345" s="214"/>
      <c r="U345" s="214"/>
      <c r="V345" s="214"/>
      <c r="W345" s="214"/>
      <c r="X345" s="214"/>
      <c r="Y345" s="217">
        <f t="shared" si="68"/>
        <v>0</v>
      </c>
      <c r="Z345" s="214"/>
      <c r="AA345" s="214"/>
      <c r="AB345" s="214"/>
      <c r="AC345" s="214" t="s">
        <v>301</v>
      </c>
      <c r="AD345" s="214">
        <v>0</v>
      </c>
      <c r="AE345" s="214">
        <v>0</v>
      </c>
      <c r="AF345" s="219">
        <f t="shared" si="63"/>
        <v>0</v>
      </c>
      <c r="AG345" s="214">
        <v>0</v>
      </c>
      <c r="AH345" s="214">
        <v>72</v>
      </c>
      <c r="AI345" s="188">
        <f t="shared" si="64"/>
        <v>72</v>
      </c>
      <c r="AJ345" s="216">
        <f t="shared" si="65"/>
        <v>0</v>
      </c>
      <c r="AK345" s="216">
        <f t="shared" si="66"/>
        <v>72</v>
      </c>
      <c r="AL345" s="188">
        <f t="shared" si="67"/>
        <v>72</v>
      </c>
      <c r="AM345" s="214" t="s">
        <v>302</v>
      </c>
      <c r="AN345" s="214">
        <v>0</v>
      </c>
      <c r="AO345" s="214">
        <v>0</v>
      </c>
      <c r="AP345" s="214" t="s">
        <v>303</v>
      </c>
      <c r="AQ345" s="225" t="s">
        <v>304</v>
      </c>
    </row>
    <row r="346" spans="1:43" ht="30.75" customHeight="1" x14ac:dyDescent="0.15">
      <c r="A346" s="227" t="s">
        <v>877</v>
      </c>
      <c r="B346" s="227" t="s">
        <v>905</v>
      </c>
      <c r="C346" s="227" t="s">
        <v>925</v>
      </c>
      <c r="D346" s="214" t="s">
        <v>888</v>
      </c>
      <c r="E346" s="214" t="s">
        <v>151</v>
      </c>
      <c r="F346" s="212" t="s">
        <v>151</v>
      </c>
      <c r="G346" s="212"/>
      <c r="H346" s="212"/>
      <c r="I346" s="212"/>
      <c r="J346" s="212"/>
      <c r="K346" s="212"/>
      <c r="L346" s="212"/>
      <c r="M346" s="214" t="s">
        <v>296</v>
      </c>
      <c r="N346" s="214" t="s">
        <v>297</v>
      </c>
      <c r="O346" s="214" t="s">
        <v>298</v>
      </c>
      <c r="P346" s="214" t="s">
        <v>299</v>
      </c>
      <c r="Q346" s="214">
        <v>31</v>
      </c>
      <c r="R346" s="214"/>
      <c r="S346" s="214"/>
      <c r="T346" s="214"/>
      <c r="U346" s="214"/>
      <c r="V346" s="214"/>
      <c r="W346" s="214"/>
      <c r="X346" s="214"/>
      <c r="Y346" s="217">
        <f t="shared" si="68"/>
        <v>0</v>
      </c>
      <c r="Z346" s="214"/>
      <c r="AA346" s="214"/>
      <c r="AB346" s="214"/>
      <c r="AC346" s="214" t="s">
        <v>301</v>
      </c>
      <c r="AD346" s="214">
        <v>0</v>
      </c>
      <c r="AE346" s="214">
        <v>0</v>
      </c>
      <c r="AF346" s="219">
        <f t="shared" si="63"/>
        <v>0</v>
      </c>
      <c r="AG346" s="214">
        <v>0</v>
      </c>
      <c r="AH346" s="214">
        <v>38</v>
      </c>
      <c r="AI346" s="188">
        <f t="shared" si="64"/>
        <v>38</v>
      </c>
      <c r="AJ346" s="216">
        <f t="shared" si="65"/>
        <v>0</v>
      </c>
      <c r="AK346" s="216">
        <f t="shared" si="66"/>
        <v>38</v>
      </c>
      <c r="AL346" s="188">
        <f t="shared" si="67"/>
        <v>38</v>
      </c>
      <c r="AM346" s="214" t="s">
        <v>302</v>
      </c>
      <c r="AN346" s="214">
        <v>0</v>
      </c>
      <c r="AO346" s="214">
        <v>0</v>
      </c>
      <c r="AP346" s="214" t="s">
        <v>303</v>
      </c>
      <c r="AQ346" s="225" t="s">
        <v>304</v>
      </c>
    </row>
    <row r="347" spans="1:43" ht="30.75" customHeight="1" x14ac:dyDescent="0.25">
      <c r="A347" s="227" t="s">
        <v>877</v>
      </c>
      <c r="B347" s="227" t="s">
        <v>905</v>
      </c>
      <c r="C347" s="227" t="s">
        <v>925</v>
      </c>
      <c r="D347" s="214" t="s">
        <v>889</v>
      </c>
      <c r="E347" s="214" t="s">
        <v>362</v>
      </c>
      <c r="F347" s="212" t="s">
        <v>151</v>
      </c>
      <c r="G347" s="212"/>
      <c r="H347" s="228" t="s">
        <v>174</v>
      </c>
      <c r="I347" s="228"/>
      <c r="J347" s="228"/>
      <c r="K347" s="228"/>
      <c r="L347" s="228"/>
      <c r="M347" s="214" t="s">
        <v>296</v>
      </c>
      <c r="N347" s="214" t="s">
        <v>297</v>
      </c>
      <c r="O347" s="214" t="s">
        <v>298</v>
      </c>
      <c r="P347" s="214" t="s">
        <v>299</v>
      </c>
      <c r="Q347" s="214">
        <v>31</v>
      </c>
      <c r="R347" s="214"/>
      <c r="S347" s="214"/>
      <c r="T347" s="214"/>
      <c r="U347" s="214"/>
      <c r="V347" s="214"/>
      <c r="W347" s="214"/>
      <c r="X347" s="214"/>
      <c r="Y347" s="217">
        <f t="shared" si="68"/>
        <v>0</v>
      </c>
      <c r="Z347" s="214"/>
      <c r="AA347" s="214"/>
      <c r="AB347" s="214"/>
      <c r="AC347" s="214" t="s">
        <v>301</v>
      </c>
      <c r="AD347" s="214">
        <v>0</v>
      </c>
      <c r="AE347" s="214">
        <v>0</v>
      </c>
      <c r="AF347" s="219">
        <f t="shared" si="63"/>
        <v>0</v>
      </c>
      <c r="AG347" s="214">
        <v>0</v>
      </c>
      <c r="AH347" s="214">
        <v>10</v>
      </c>
      <c r="AI347" s="188">
        <f t="shared" si="64"/>
        <v>10</v>
      </c>
      <c r="AJ347" s="216">
        <f t="shared" si="65"/>
        <v>0</v>
      </c>
      <c r="AK347" s="216">
        <f t="shared" si="66"/>
        <v>10</v>
      </c>
      <c r="AL347" s="188">
        <f t="shared" si="67"/>
        <v>10</v>
      </c>
      <c r="AM347" s="214" t="s">
        <v>302</v>
      </c>
      <c r="AN347" s="214">
        <v>0</v>
      </c>
      <c r="AO347" s="214">
        <v>0</v>
      </c>
      <c r="AP347" s="214" t="s">
        <v>303</v>
      </c>
      <c r="AQ347" s="225" t="s">
        <v>304</v>
      </c>
    </row>
    <row r="348" spans="1:43" ht="30.75" customHeight="1" x14ac:dyDescent="0.25">
      <c r="A348" s="227" t="s">
        <v>877</v>
      </c>
      <c r="B348" s="227" t="s">
        <v>905</v>
      </c>
      <c r="C348" s="227" t="s">
        <v>925</v>
      </c>
      <c r="D348" s="214" t="s">
        <v>890</v>
      </c>
      <c r="E348" s="214" t="s">
        <v>362</v>
      </c>
      <c r="F348" s="212" t="s">
        <v>151</v>
      </c>
      <c r="G348" s="212"/>
      <c r="H348" s="228" t="s">
        <v>174</v>
      </c>
      <c r="I348" s="228"/>
      <c r="J348" s="228"/>
      <c r="K348" s="228"/>
      <c r="L348" s="228"/>
      <c r="M348" s="214" t="s">
        <v>296</v>
      </c>
      <c r="N348" s="214" t="s">
        <v>297</v>
      </c>
      <c r="O348" s="214" t="s">
        <v>298</v>
      </c>
      <c r="P348" s="214" t="s">
        <v>299</v>
      </c>
      <c r="Q348" s="214">
        <v>31</v>
      </c>
      <c r="R348" s="214"/>
      <c r="S348" s="214"/>
      <c r="T348" s="214"/>
      <c r="U348" s="214"/>
      <c r="V348" s="214"/>
      <c r="W348" s="214"/>
      <c r="X348" s="214"/>
      <c r="Y348" s="217">
        <f t="shared" si="68"/>
        <v>0</v>
      </c>
      <c r="Z348" s="214"/>
      <c r="AA348" s="214"/>
      <c r="AB348" s="214"/>
      <c r="AC348" s="214" t="s">
        <v>301</v>
      </c>
      <c r="AD348" s="214">
        <v>0</v>
      </c>
      <c r="AE348" s="214">
        <v>0</v>
      </c>
      <c r="AF348" s="219">
        <f t="shared" si="63"/>
        <v>0</v>
      </c>
      <c r="AG348" s="214">
        <v>0</v>
      </c>
      <c r="AH348" s="214">
        <v>10</v>
      </c>
      <c r="AI348" s="188">
        <f t="shared" si="64"/>
        <v>10</v>
      </c>
      <c r="AJ348" s="216">
        <f t="shared" si="65"/>
        <v>0</v>
      </c>
      <c r="AK348" s="216">
        <f t="shared" si="66"/>
        <v>10</v>
      </c>
      <c r="AL348" s="188">
        <f t="shared" si="67"/>
        <v>10</v>
      </c>
      <c r="AM348" s="214" t="s">
        <v>302</v>
      </c>
      <c r="AN348" s="214">
        <v>0</v>
      </c>
      <c r="AO348" s="214">
        <v>0</v>
      </c>
      <c r="AP348" s="214" t="s">
        <v>303</v>
      </c>
      <c r="AQ348" s="225" t="s">
        <v>304</v>
      </c>
    </row>
    <row r="349" spans="1:43" ht="30.75" customHeight="1" x14ac:dyDescent="0.25">
      <c r="A349" s="227" t="s">
        <v>877</v>
      </c>
      <c r="B349" s="227" t="s">
        <v>905</v>
      </c>
      <c r="C349" s="227" t="s">
        <v>925</v>
      </c>
      <c r="D349" s="214" t="s">
        <v>891</v>
      </c>
      <c r="E349" s="214" t="s">
        <v>362</v>
      </c>
      <c r="F349" s="212" t="s">
        <v>151</v>
      </c>
      <c r="G349" s="212"/>
      <c r="H349" s="228" t="s">
        <v>174</v>
      </c>
      <c r="I349" s="228"/>
      <c r="J349" s="228"/>
      <c r="K349" s="228"/>
      <c r="L349" s="228"/>
      <c r="M349" s="214" t="s">
        <v>296</v>
      </c>
      <c r="N349" s="214" t="s">
        <v>297</v>
      </c>
      <c r="O349" s="214" t="s">
        <v>298</v>
      </c>
      <c r="P349" s="214" t="s">
        <v>299</v>
      </c>
      <c r="Q349" s="214">
        <v>31</v>
      </c>
      <c r="R349" s="214"/>
      <c r="S349" s="214"/>
      <c r="T349" s="214"/>
      <c r="U349" s="214"/>
      <c r="V349" s="214"/>
      <c r="W349" s="214"/>
      <c r="X349" s="214"/>
      <c r="Y349" s="217">
        <f t="shared" si="68"/>
        <v>0</v>
      </c>
      <c r="Z349" s="214"/>
      <c r="AA349" s="214"/>
      <c r="AB349" s="214"/>
      <c r="AC349" s="214" t="s">
        <v>301</v>
      </c>
      <c r="AD349" s="214">
        <v>0</v>
      </c>
      <c r="AE349" s="214">
        <v>0</v>
      </c>
      <c r="AF349" s="219">
        <f t="shared" si="63"/>
        <v>0</v>
      </c>
      <c r="AG349" s="214">
        <v>0</v>
      </c>
      <c r="AH349" s="214">
        <v>17</v>
      </c>
      <c r="AI349" s="188">
        <f t="shared" si="64"/>
        <v>17</v>
      </c>
      <c r="AJ349" s="216">
        <f t="shared" si="65"/>
        <v>0</v>
      </c>
      <c r="AK349" s="216">
        <f t="shared" si="66"/>
        <v>17</v>
      </c>
      <c r="AL349" s="188">
        <f t="shared" si="67"/>
        <v>17</v>
      </c>
      <c r="AM349" s="214" t="s">
        <v>302</v>
      </c>
      <c r="AN349" s="214">
        <v>0</v>
      </c>
      <c r="AO349" s="214">
        <v>0</v>
      </c>
      <c r="AP349" s="214" t="s">
        <v>303</v>
      </c>
      <c r="AQ349" s="225" t="s">
        <v>304</v>
      </c>
    </row>
    <row r="350" spans="1:43" ht="30.75" customHeight="1" x14ac:dyDescent="0.25">
      <c r="A350" s="227" t="s">
        <v>877</v>
      </c>
      <c r="B350" s="227" t="s">
        <v>905</v>
      </c>
      <c r="C350" s="227" t="s">
        <v>925</v>
      </c>
      <c r="D350" s="214" t="s">
        <v>892</v>
      </c>
      <c r="E350" s="214" t="s">
        <v>362</v>
      </c>
      <c r="F350" s="212" t="s">
        <v>151</v>
      </c>
      <c r="G350" s="212"/>
      <c r="H350" s="228" t="s">
        <v>174</v>
      </c>
      <c r="I350" s="228"/>
      <c r="J350" s="228"/>
      <c r="K350" s="228"/>
      <c r="L350" s="228"/>
      <c r="M350" s="214" t="s">
        <v>296</v>
      </c>
      <c r="N350" s="214" t="s">
        <v>297</v>
      </c>
      <c r="O350" s="214" t="s">
        <v>298</v>
      </c>
      <c r="P350" s="214" t="s">
        <v>299</v>
      </c>
      <c r="Q350" s="214">
        <v>31</v>
      </c>
      <c r="R350" s="214"/>
      <c r="S350" s="214"/>
      <c r="T350" s="214"/>
      <c r="U350" s="214"/>
      <c r="V350" s="214"/>
      <c r="W350" s="214"/>
      <c r="X350" s="214"/>
      <c r="Y350" s="217">
        <f t="shared" si="68"/>
        <v>0</v>
      </c>
      <c r="Z350" s="214"/>
      <c r="AA350" s="214"/>
      <c r="AB350" s="214"/>
      <c r="AC350" s="214" t="s">
        <v>301</v>
      </c>
      <c r="AD350" s="214">
        <v>0</v>
      </c>
      <c r="AE350" s="214">
        <v>0</v>
      </c>
      <c r="AF350" s="219">
        <f t="shared" si="63"/>
        <v>0</v>
      </c>
      <c r="AG350" s="214">
        <v>0</v>
      </c>
      <c r="AH350" s="214">
        <v>6</v>
      </c>
      <c r="AI350" s="188">
        <f t="shared" si="64"/>
        <v>6</v>
      </c>
      <c r="AJ350" s="216">
        <f t="shared" si="65"/>
        <v>0</v>
      </c>
      <c r="AK350" s="216">
        <f t="shared" si="66"/>
        <v>6</v>
      </c>
      <c r="AL350" s="188">
        <f t="shared" si="67"/>
        <v>6</v>
      </c>
      <c r="AM350" s="214" t="s">
        <v>302</v>
      </c>
      <c r="AN350" s="214">
        <v>0</v>
      </c>
      <c r="AO350" s="214">
        <v>0</v>
      </c>
      <c r="AP350" s="214" t="s">
        <v>303</v>
      </c>
      <c r="AQ350" s="225" t="s">
        <v>304</v>
      </c>
    </row>
    <row r="351" spans="1:43" ht="30.75" customHeight="1" x14ac:dyDescent="0.25">
      <c r="A351" s="227" t="s">
        <v>877</v>
      </c>
      <c r="B351" s="227" t="s">
        <v>905</v>
      </c>
      <c r="C351" s="227" t="s">
        <v>925</v>
      </c>
      <c r="D351" s="214" t="s">
        <v>893</v>
      </c>
      <c r="E351" s="214" t="s">
        <v>362</v>
      </c>
      <c r="F351" s="212" t="s">
        <v>151</v>
      </c>
      <c r="G351" s="212"/>
      <c r="H351" s="228" t="s">
        <v>174</v>
      </c>
      <c r="I351" s="228"/>
      <c r="J351" s="228"/>
      <c r="K351" s="228"/>
      <c r="L351" s="228"/>
      <c r="M351" s="214" t="s">
        <v>296</v>
      </c>
      <c r="N351" s="214" t="s">
        <v>297</v>
      </c>
      <c r="O351" s="214" t="s">
        <v>298</v>
      </c>
      <c r="P351" s="214" t="s">
        <v>299</v>
      </c>
      <c r="Q351" s="214">
        <v>31</v>
      </c>
      <c r="R351" s="214"/>
      <c r="S351" s="214"/>
      <c r="T351" s="214"/>
      <c r="U351" s="214"/>
      <c r="V351" s="214"/>
      <c r="W351" s="214"/>
      <c r="X351" s="214"/>
      <c r="Y351" s="217">
        <f t="shared" si="68"/>
        <v>0</v>
      </c>
      <c r="Z351" s="214"/>
      <c r="AA351" s="214"/>
      <c r="AB351" s="214"/>
      <c r="AC351" s="214" t="s">
        <v>301</v>
      </c>
      <c r="AD351" s="214">
        <v>0</v>
      </c>
      <c r="AE351" s="214">
        <v>0</v>
      </c>
      <c r="AF351" s="219">
        <f t="shared" si="63"/>
        <v>0</v>
      </c>
      <c r="AG351" s="214">
        <v>0</v>
      </c>
      <c r="AH351" s="214">
        <v>12</v>
      </c>
      <c r="AI351" s="188">
        <f t="shared" si="64"/>
        <v>12</v>
      </c>
      <c r="AJ351" s="216">
        <f t="shared" si="65"/>
        <v>0</v>
      </c>
      <c r="AK351" s="216">
        <f t="shared" si="66"/>
        <v>12</v>
      </c>
      <c r="AL351" s="188">
        <f t="shared" si="67"/>
        <v>12</v>
      </c>
      <c r="AM351" s="214" t="s">
        <v>302</v>
      </c>
      <c r="AN351" s="214">
        <v>0</v>
      </c>
      <c r="AO351" s="214">
        <v>0</v>
      </c>
      <c r="AP351" s="214" t="s">
        <v>303</v>
      </c>
      <c r="AQ351" s="225" t="s">
        <v>304</v>
      </c>
    </row>
    <row r="352" spans="1:43" ht="30.75" customHeight="1" x14ac:dyDescent="0.15">
      <c r="A352" s="227" t="s">
        <v>877</v>
      </c>
      <c r="B352" s="227" t="s">
        <v>905</v>
      </c>
      <c r="C352" s="227" t="s">
        <v>925</v>
      </c>
      <c r="D352" s="214" t="s">
        <v>894</v>
      </c>
      <c r="E352" s="214" t="s">
        <v>151</v>
      </c>
      <c r="F352" s="212" t="s">
        <v>151</v>
      </c>
      <c r="G352" s="212"/>
      <c r="H352" s="212"/>
      <c r="I352" s="212"/>
      <c r="J352" s="212"/>
      <c r="K352" s="212"/>
      <c r="L352" s="212"/>
      <c r="M352" s="214" t="s">
        <v>296</v>
      </c>
      <c r="N352" s="214" t="s">
        <v>297</v>
      </c>
      <c r="O352" s="214" t="s">
        <v>298</v>
      </c>
      <c r="P352" s="214" t="s">
        <v>299</v>
      </c>
      <c r="Q352" s="214">
        <v>31</v>
      </c>
      <c r="R352" s="214"/>
      <c r="S352" s="214"/>
      <c r="T352" s="214"/>
      <c r="U352" s="214"/>
      <c r="V352" s="214"/>
      <c r="W352" s="214"/>
      <c r="X352" s="214"/>
      <c r="Y352" s="217">
        <f t="shared" si="68"/>
        <v>0</v>
      </c>
      <c r="Z352" s="214"/>
      <c r="AA352" s="214"/>
      <c r="AB352" s="214"/>
      <c r="AC352" s="214" t="s">
        <v>301</v>
      </c>
      <c r="AD352" s="214">
        <v>0</v>
      </c>
      <c r="AE352" s="214">
        <v>0</v>
      </c>
      <c r="AF352" s="219">
        <f t="shared" si="63"/>
        <v>0</v>
      </c>
      <c r="AG352" s="214">
        <v>0</v>
      </c>
      <c r="AH352" s="214">
        <v>25</v>
      </c>
      <c r="AI352" s="188">
        <f t="shared" si="64"/>
        <v>25</v>
      </c>
      <c r="AJ352" s="216">
        <f t="shared" si="65"/>
        <v>0</v>
      </c>
      <c r="AK352" s="216">
        <f t="shared" si="66"/>
        <v>25</v>
      </c>
      <c r="AL352" s="188">
        <f t="shared" si="67"/>
        <v>25</v>
      </c>
      <c r="AM352" s="214" t="s">
        <v>302</v>
      </c>
      <c r="AN352" s="214">
        <v>0</v>
      </c>
      <c r="AO352" s="214">
        <v>0</v>
      </c>
      <c r="AP352" s="214" t="s">
        <v>303</v>
      </c>
      <c r="AQ352" s="225" t="s">
        <v>304</v>
      </c>
    </row>
    <row r="353" spans="1:43" ht="30.75" customHeight="1" x14ac:dyDescent="0.15">
      <c r="A353" s="227" t="s">
        <v>877</v>
      </c>
      <c r="B353" s="227" t="s">
        <v>905</v>
      </c>
      <c r="C353" s="227" t="s">
        <v>925</v>
      </c>
      <c r="D353" s="214" t="s">
        <v>895</v>
      </c>
      <c r="E353" s="214" t="s">
        <v>151</v>
      </c>
      <c r="F353" s="212" t="s">
        <v>151</v>
      </c>
      <c r="G353" s="212"/>
      <c r="H353" s="212"/>
      <c r="I353" s="212"/>
      <c r="J353" s="212"/>
      <c r="K353" s="212"/>
      <c r="L353" s="212"/>
      <c r="M353" s="214" t="s">
        <v>296</v>
      </c>
      <c r="N353" s="214" t="s">
        <v>297</v>
      </c>
      <c r="O353" s="214" t="s">
        <v>298</v>
      </c>
      <c r="P353" s="214" t="s">
        <v>299</v>
      </c>
      <c r="Q353" s="214">
        <v>31</v>
      </c>
      <c r="R353" s="214"/>
      <c r="S353" s="214"/>
      <c r="T353" s="214"/>
      <c r="U353" s="214"/>
      <c r="V353" s="214"/>
      <c r="W353" s="214"/>
      <c r="X353" s="214"/>
      <c r="Y353" s="217">
        <f t="shared" ref="Y353:Y356" si="74">SUM(W353:X353)</f>
        <v>0</v>
      </c>
      <c r="Z353" s="214"/>
      <c r="AA353" s="214"/>
      <c r="AB353" s="214"/>
      <c r="AC353" s="214" t="s">
        <v>301</v>
      </c>
      <c r="AD353" s="214">
        <v>0</v>
      </c>
      <c r="AE353" s="214">
        <v>0</v>
      </c>
      <c r="AF353" s="219">
        <f t="shared" ref="AF353" si="75">SUM(AD353:AE353)</f>
        <v>0</v>
      </c>
      <c r="AG353" s="214">
        <v>0</v>
      </c>
      <c r="AH353" s="214">
        <v>28</v>
      </c>
      <c r="AI353" s="188">
        <f t="shared" si="64"/>
        <v>28</v>
      </c>
      <c r="AJ353" s="216">
        <f t="shared" si="65"/>
        <v>0</v>
      </c>
      <c r="AK353" s="216">
        <f t="shared" si="66"/>
        <v>28</v>
      </c>
      <c r="AL353" s="188">
        <f t="shared" si="67"/>
        <v>28</v>
      </c>
      <c r="AM353" s="214" t="s">
        <v>302</v>
      </c>
      <c r="AN353" s="214">
        <v>0</v>
      </c>
      <c r="AO353" s="214">
        <v>0</v>
      </c>
      <c r="AP353" s="214" t="s">
        <v>303</v>
      </c>
      <c r="AQ353" s="225" t="s">
        <v>304</v>
      </c>
    </row>
    <row r="354" spans="1:43" ht="30.75" customHeight="1" x14ac:dyDescent="0.15">
      <c r="A354" s="227" t="s">
        <v>908</v>
      </c>
      <c r="B354" s="227" t="s">
        <v>905</v>
      </c>
      <c r="C354" s="227" t="s">
        <v>926</v>
      </c>
      <c r="D354" s="229" t="s">
        <v>927</v>
      </c>
      <c r="E354" s="214" t="s">
        <v>928</v>
      </c>
      <c r="F354" s="214"/>
      <c r="G354" s="214" t="s">
        <v>160</v>
      </c>
      <c r="H354" s="214"/>
      <c r="I354" s="212" t="s">
        <v>184</v>
      </c>
      <c r="J354" s="212"/>
      <c r="K354" s="212"/>
      <c r="L354" s="212" t="s">
        <v>226</v>
      </c>
      <c r="M354" s="214" t="s">
        <v>317</v>
      </c>
      <c r="N354" s="214" t="s">
        <v>307</v>
      </c>
      <c r="O354" s="214" t="s">
        <v>298</v>
      </c>
      <c r="P354" s="214" t="s">
        <v>318</v>
      </c>
      <c r="Q354" s="214">
        <v>3</v>
      </c>
      <c r="R354" s="214"/>
      <c r="S354" s="214" t="s">
        <v>929</v>
      </c>
      <c r="T354" s="214"/>
      <c r="U354" s="214"/>
      <c r="V354" s="214"/>
      <c r="W354" s="214">
        <v>665</v>
      </c>
      <c r="X354" s="214"/>
      <c r="Y354" s="217">
        <f t="shared" si="74"/>
        <v>665</v>
      </c>
      <c r="Z354" s="214"/>
      <c r="AA354" s="214"/>
      <c r="AB354" s="214"/>
      <c r="AC354" s="214"/>
      <c r="AD354" s="214"/>
      <c r="AE354" s="214"/>
      <c r="AF354" s="219"/>
      <c r="AG354" s="214"/>
      <c r="AH354" s="214"/>
      <c r="AI354" s="188"/>
      <c r="AJ354" s="216"/>
      <c r="AK354" s="216"/>
      <c r="AL354" s="188"/>
      <c r="AM354" s="214"/>
      <c r="AN354" s="214"/>
      <c r="AO354" s="214"/>
      <c r="AP354" s="214"/>
      <c r="AQ354" s="225"/>
    </row>
    <row r="355" spans="1:43" ht="30.75" customHeight="1" x14ac:dyDescent="0.15">
      <c r="A355" s="227" t="s">
        <v>908</v>
      </c>
      <c r="B355" s="227" t="s">
        <v>905</v>
      </c>
      <c r="C355" s="227" t="s">
        <v>930</v>
      </c>
      <c r="D355" s="229" t="s">
        <v>927</v>
      </c>
      <c r="E355" s="214" t="s">
        <v>928</v>
      </c>
      <c r="F355" s="214"/>
      <c r="G355" s="214" t="s">
        <v>160</v>
      </c>
      <c r="H355" s="214"/>
      <c r="I355" s="212" t="s">
        <v>184</v>
      </c>
      <c r="J355" s="212"/>
      <c r="K355" s="212"/>
      <c r="L355" s="212" t="s">
        <v>226</v>
      </c>
      <c r="M355" s="214" t="s">
        <v>317</v>
      </c>
      <c r="N355" s="214" t="s">
        <v>307</v>
      </c>
      <c r="O355" s="214" t="s">
        <v>298</v>
      </c>
      <c r="P355" s="214" t="s">
        <v>318</v>
      </c>
      <c r="Q355" s="214">
        <v>3</v>
      </c>
      <c r="R355" s="214"/>
      <c r="S355" s="214" t="s">
        <v>929</v>
      </c>
      <c r="T355" s="214"/>
      <c r="U355" s="214"/>
      <c r="V355" s="214"/>
      <c r="W355" s="214">
        <v>665</v>
      </c>
      <c r="X355" s="214"/>
      <c r="Y355" s="217">
        <f t="shared" si="74"/>
        <v>665</v>
      </c>
      <c r="Z355" s="214"/>
      <c r="AA355" s="214"/>
      <c r="AB355" s="214"/>
      <c r="AC355" s="214"/>
      <c r="AD355" s="214"/>
      <c r="AE355" s="214"/>
      <c r="AF355" s="219"/>
      <c r="AG355" s="214"/>
      <c r="AH355" s="214"/>
      <c r="AI355" s="188"/>
      <c r="AJ355" s="216"/>
      <c r="AK355" s="216"/>
      <c r="AL355" s="188"/>
      <c r="AM355" s="214"/>
      <c r="AN355" s="214"/>
      <c r="AO355" s="214"/>
      <c r="AP355" s="214"/>
      <c r="AQ355" s="225"/>
    </row>
    <row r="356" spans="1:43" ht="30.75" customHeight="1" x14ac:dyDescent="0.15">
      <c r="A356" s="227" t="s">
        <v>908</v>
      </c>
      <c r="B356" s="227" t="s">
        <v>905</v>
      </c>
      <c r="C356" s="227" t="s">
        <v>931</v>
      </c>
      <c r="D356" s="229" t="s">
        <v>927</v>
      </c>
      <c r="E356" s="214" t="s">
        <v>928</v>
      </c>
      <c r="F356" s="214"/>
      <c r="G356" s="214" t="s">
        <v>160</v>
      </c>
      <c r="H356" s="214"/>
      <c r="I356" s="212" t="s">
        <v>184</v>
      </c>
      <c r="J356" s="212"/>
      <c r="K356" s="212"/>
      <c r="L356" s="212" t="s">
        <v>226</v>
      </c>
      <c r="M356" s="214" t="s">
        <v>317</v>
      </c>
      <c r="N356" s="214" t="s">
        <v>307</v>
      </c>
      <c r="O356" s="214" t="s">
        <v>298</v>
      </c>
      <c r="P356" s="214" t="s">
        <v>318</v>
      </c>
      <c r="Q356" s="214">
        <v>3</v>
      </c>
      <c r="R356" s="214"/>
      <c r="S356" s="214" t="s">
        <v>929</v>
      </c>
      <c r="T356" s="214"/>
      <c r="U356" s="214"/>
      <c r="V356" s="214"/>
      <c r="W356" s="214">
        <v>665</v>
      </c>
      <c r="X356" s="214"/>
      <c r="Y356" s="217">
        <f t="shared" si="74"/>
        <v>665</v>
      </c>
      <c r="Z356" s="214"/>
      <c r="AA356" s="214"/>
      <c r="AB356" s="214"/>
      <c r="AC356" s="214"/>
      <c r="AD356" s="214"/>
      <c r="AE356" s="214"/>
      <c r="AF356" s="219"/>
      <c r="AG356" s="214"/>
      <c r="AH356" s="214"/>
      <c r="AI356" s="188"/>
      <c r="AJ356" s="216"/>
      <c r="AK356" s="216"/>
      <c r="AL356" s="188"/>
      <c r="AM356" s="214"/>
      <c r="AN356" s="214"/>
      <c r="AO356" s="214"/>
      <c r="AP356" s="214"/>
      <c r="AQ356" s="225"/>
    </row>
    <row r="357" spans="1:43" x14ac:dyDescent="0.15">
      <c r="Y357" s="178">
        <f>SUM(Y8:Y356)</f>
        <v>587167</v>
      </c>
      <c r="AF357" s="178">
        <f>SUM(AF8:AF356)</f>
        <v>30</v>
      </c>
      <c r="AI357" s="178">
        <f>SUM(AI8:AI356)</f>
        <v>5840</v>
      </c>
    </row>
    <row r="364" spans="1:43" ht="15" customHeight="1" x14ac:dyDescent="0.15"/>
    <row r="365" spans="1:43" ht="15" customHeight="1" x14ac:dyDescent="0.15"/>
    <row r="366" spans="1:43" x14ac:dyDescent="0.15">
      <c r="AP366" s="95"/>
      <c r="AQ366" s="95"/>
    </row>
    <row r="367" spans="1:43" ht="30" customHeight="1" x14ac:dyDescent="0.15">
      <c r="N367" s="96" t="s">
        <v>270</v>
      </c>
      <c r="O367" s="96" t="s">
        <v>932</v>
      </c>
      <c r="P367" s="96"/>
      <c r="Q367" s="97" t="s">
        <v>933</v>
      </c>
      <c r="R367" s="97"/>
      <c r="T367" s="95" t="s">
        <v>276</v>
      </c>
      <c r="U367" s="95" t="s">
        <v>277</v>
      </c>
      <c r="V367" s="98" t="s">
        <v>278</v>
      </c>
      <c r="AP367" s="99" t="s">
        <v>263</v>
      </c>
      <c r="AQ367" s="99" t="s">
        <v>264</v>
      </c>
    </row>
    <row r="368" spans="1:43" x14ac:dyDescent="0.15">
      <c r="N368" s="100" t="s">
        <v>307</v>
      </c>
      <c r="O368" s="101" t="s">
        <v>858</v>
      </c>
      <c r="P368" s="101"/>
      <c r="Q368" s="177" t="s">
        <v>330</v>
      </c>
      <c r="T368" s="1" t="s">
        <v>369</v>
      </c>
      <c r="U368" s="1" t="s">
        <v>934</v>
      </c>
      <c r="V368" s="102" t="s">
        <v>935</v>
      </c>
      <c r="AP368" s="166" t="s">
        <v>321</v>
      </c>
      <c r="AQ368" s="166" t="s">
        <v>322</v>
      </c>
    </row>
    <row r="369" spans="14:43" x14ac:dyDescent="0.15">
      <c r="N369" s="100" t="s">
        <v>297</v>
      </c>
      <c r="O369" s="101" t="s">
        <v>936</v>
      </c>
      <c r="P369" s="101"/>
      <c r="Q369" s="177" t="s">
        <v>318</v>
      </c>
      <c r="T369" s="1" t="s">
        <v>351</v>
      </c>
      <c r="U369" s="1" t="s">
        <v>351</v>
      </c>
      <c r="V369" s="102" t="s">
        <v>937</v>
      </c>
      <c r="AP369" s="166" t="s">
        <v>313</v>
      </c>
      <c r="AQ369" s="166" t="s">
        <v>938</v>
      </c>
    </row>
    <row r="370" spans="14:43" x14ac:dyDescent="0.15">
      <c r="N370" s="100" t="s">
        <v>939</v>
      </c>
      <c r="O370" s="101" t="s">
        <v>424</v>
      </c>
      <c r="P370" s="101"/>
      <c r="Q370" s="177" t="s">
        <v>429</v>
      </c>
      <c r="T370" s="1" t="s">
        <v>756</v>
      </c>
      <c r="U370" s="1" t="s">
        <v>940</v>
      </c>
      <c r="V370" s="102" t="s">
        <v>941</v>
      </c>
      <c r="AP370" s="166" t="s">
        <v>357</v>
      </c>
      <c r="AQ370" s="166" t="s">
        <v>358</v>
      </c>
    </row>
    <row r="371" spans="14:43" x14ac:dyDescent="0.15">
      <c r="O371" s="101" t="s">
        <v>420</v>
      </c>
      <c r="P371" s="101"/>
      <c r="Q371" s="177" t="s">
        <v>299</v>
      </c>
      <c r="T371" s="1" t="s">
        <v>452</v>
      </c>
      <c r="U371" s="1" t="s">
        <v>904</v>
      </c>
      <c r="V371" s="102" t="s">
        <v>942</v>
      </c>
      <c r="AP371" s="166" t="s">
        <v>943</v>
      </c>
      <c r="AQ371" s="166" t="s">
        <v>944</v>
      </c>
    </row>
    <row r="372" spans="14:43" x14ac:dyDescent="0.15">
      <c r="O372" s="101" t="s">
        <v>945</v>
      </c>
      <c r="P372" s="101"/>
      <c r="Q372" s="177" t="s">
        <v>412</v>
      </c>
      <c r="T372" s="1" t="s">
        <v>519</v>
      </c>
      <c r="U372" s="1" t="s">
        <v>946</v>
      </c>
      <c r="V372" s="102" t="s">
        <v>947</v>
      </c>
      <c r="AP372" s="166" t="s">
        <v>801</v>
      </c>
      <c r="AQ372" s="166" t="s">
        <v>948</v>
      </c>
    </row>
    <row r="373" spans="14:43" x14ac:dyDescent="0.15">
      <c r="O373" s="101" t="s">
        <v>949</v>
      </c>
      <c r="P373" s="101"/>
      <c r="Q373" s="177" t="s">
        <v>950</v>
      </c>
      <c r="T373" s="1" t="s">
        <v>599</v>
      </c>
      <c r="U373" s="1" t="s">
        <v>365</v>
      </c>
      <c r="V373" s="102" t="s">
        <v>371</v>
      </c>
      <c r="AP373" s="179" t="s">
        <v>303</v>
      </c>
      <c r="AQ373" s="166" t="s">
        <v>314</v>
      </c>
    </row>
    <row r="374" spans="14:43" x14ac:dyDescent="0.15">
      <c r="O374" s="101" t="s">
        <v>951</v>
      </c>
      <c r="P374" s="101"/>
      <c r="Q374" s="177" t="s">
        <v>531</v>
      </c>
      <c r="T374" s="1" t="s">
        <v>468</v>
      </c>
      <c r="U374" s="1" t="s">
        <v>952</v>
      </c>
      <c r="V374" s="102" t="s">
        <v>953</v>
      </c>
      <c r="AP374" s="179" t="s">
        <v>954</v>
      </c>
      <c r="AQ374" s="166" t="s">
        <v>304</v>
      </c>
    </row>
    <row r="375" spans="14:43" x14ac:dyDescent="0.15">
      <c r="O375" s="101" t="s">
        <v>955</v>
      </c>
      <c r="P375" s="101"/>
      <c r="Q375" s="177" t="s">
        <v>341</v>
      </c>
      <c r="T375" s="1" t="s">
        <v>364</v>
      </c>
      <c r="U375" s="1" t="s">
        <v>956</v>
      </c>
      <c r="V375" s="102" t="s">
        <v>957</v>
      </c>
      <c r="AP375" s="179" t="s">
        <v>958</v>
      </c>
      <c r="AQ375" s="179" t="s">
        <v>958</v>
      </c>
    </row>
    <row r="376" spans="14:43" x14ac:dyDescent="0.15">
      <c r="O376" s="101" t="s">
        <v>325</v>
      </c>
      <c r="P376" s="101"/>
      <c r="Q376" s="177" t="s">
        <v>697</v>
      </c>
      <c r="T376" s="1" t="s">
        <v>606</v>
      </c>
      <c r="U376" s="1" t="s">
        <v>959</v>
      </c>
      <c r="V376" s="102" t="s">
        <v>960</v>
      </c>
    </row>
    <row r="377" spans="14:43" x14ac:dyDescent="0.15">
      <c r="O377" s="101" t="s">
        <v>961</v>
      </c>
      <c r="P377" s="101"/>
      <c r="Q377" s="177" t="s">
        <v>962</v>
      </c>
      <c r="T377" s="1" t="s">
        <v>554</v>
      </c>
      <c r="U377" s="1" t="s">
        <v>963</v>
      </c>
      <c r="V377" s="102" t="s">
        <v>964</v>
      </c>
    </row>
    <row r="378" spans="14:43" x14ac:dyDescent="0.15">
      <c r="O378" s="101" t="s">
        <v>965</v>
      </c>
      <c r="P378" s="101"/>
      <c r="Q378" s="177" t="s">
        <v>966</v>
      </c>
      <c r="T378" s="1" t="s">
        <v>672</v>
      </c>
      <c r="U378" s="1" t="s">
        <v>588</v>
      </c>
      <c r="V378" s="102" t="s">
        <v>351</v>
      </c>
    </row>
    <row r="379" spans="14:43" x14ac:dyDescent="0.15">
      <c r="O379" s="101" t="s">
        <v>967</v>
      </c>
      <c r="P379" s="101"/>
      <c r="Q379" s="177" t="s">
        <v>968</v>
      </c>
      <c r="T379" s="1" t="s">
        <v>710</v>
      </c>
      <c r="U379" s="1" t="s">
        <v>969</v>
      </c>
      <c r="V379" s="102" t="s">
        <v>970</v>
      </c>
    </row>
    <row r="380" spans="14:43" x14ac:dyDescent="0.15">
      <c r="O380" s="101" t="s">
        <v>971</v>
      </c>
      <c r="P380" s="101"/>
      <c r="Q380" s="177" t="s">
        <v>337</v>
      </c>
      <c r="T380" s="1" t="s">
        <v>771</v>
      </c>
      <c r="U380" s="1" t="s">
        <v>972</v>
      </c>
      <c r="V380" s="102" t="s">
        <v>940</v>
      </c>
    </row>
    <row r="381" spans="14:43" x14ac:dyDescent="0.15">
      <c r="O381" s="101" t="s">
        <v>973</v>
      </c>
      <c r="P381" s="101"/>
      <c r="Q381" s="177" t="s">
        <v>974</v>
      </c>
      <c r="T381" s="1" t="s">
        <v>975</v>
      </c>
      <c r="U381" s="1" t="s">
        <v>976</v>
      </c>
      <c r="V381" s="102" t="s">
        <v>904</v>
      </c>
    </row>
    <row r="382" spans="14:43" x14ac:dyDescent="0.15">
      <c r="O382" s="101" t="s">
        <v>977</v>
      </c>
      <c r="P382" s="101"/>
      <c r="Q382" s="177" t="s">
        <v>978</v>
      </c>
      <c r="T382" s="1" t="s">
        <v>311</v>
      </c>
      <c r="U382" s="1" t="s">
        <v>654</v>
      </c>
      <c r="V382" s="102" t="s">
        <v>300</v>
      </c>
    </row>
    <row r="383" spans="14:43" x14ac:dyDescent="0.15">
      <c r="O383" s="101" t="s">
        <v>530</v>
      </c>
      <c r="P383" s="101"/>
      <c r="Q383" s="177" t="s">
        <v>979</v>
      </c>
      <c r="T383" s="1" t="s">
        <v>731</v>
      </c>
      <c r="U383" s="1" t="s">
        <v>558</v>
      </c>
      <c r="V383" s="102" t="s">
        <v>980</v>
      </c>
    </row>
    <row r="384" spans="14:43" x14ac:dyDescent="0.15">
      <c r="O384" s="101" t="s">
        <v>981</v>
      </c>
      <c r="P384" s="101"/>
      <c r="Q384" s="177" t="s">
        <v>982</v>
      </c>
      <c r="U384" s="1" t="s">
        <v>757</v>
      </c>
      <c r="V384" s="102" t="s">
        <v>983</v>
      </c>
    </row>
    <row r="385" spans="15:22" x14ac:dyDescent="0.15">
      <c r="O385" s="101" t="s">
        <v>298</v>
      </c>
      <c r="P385" s="101"/>
      <c r="Q385" s="177" t="s">
        <v>326</v>
      </c>
      <c r="U385" s="1" t="s">
        <v>386</v>
      </c>
      <c r="V385" s="102" t="s">
        <v>984</v>
      </c>
    </row>
    <row r="386" spans="15:22" x14ac:dyDescent="0.15">
      <c r="O386" s="101" t="s">
        <v>985</v>
      </c>
      <c r="P386" s="101"/>
      <c r="Q386" s="177" t="s">
        <v>986</v>
      </c>
      <c r="U386" s="1" t="s">
        <v>673</v>
      </c>
      <c r="V386" s="102" t="s">
        <v>987</v>
      </c>
    </row>
    <row r="387" spans="15:22" x14ac:dyDescent="0.15">
      <c r="O387" s="101" t="s">
        <v>308</v>
      </c>
      <c r="P387" s="101"/>
      <c r="Q387" s="177" t="s">
        <v>988</v>
      </c>
      <c r="U387" s="1" t="s">
        <v>989</v>
      </c>
      <c r="V387" s="102" t="s">
        <v>636</v>
      </c>
    </row>
    <row r="388" spans="15:22" x14ac:dyDescent="0.15">
      <c r="O388" s="101" t="s">
        <v>417</v>
      </c>
      <c r="P388" s="101"/>
      <c r="Q388" s="177" t="s">
        <v>814</v>
      </c>
      <c r="U388" s="1" t="s">
        <v>990</v>
      </c>
      <c r="V388" s="102" t="s">
        <v>991</v>
      </c>
    </row>
    <row r="389" spans="15:22" x14ac:dyDescent="0.15">
      <c r="O389" s="101" t="s">
        <v>696</v>
      </c>
      <c r="P389" s="101"/>
      <c r="Q389" s="177" t="s">
        <v>436</v>
      </c>
      <c r="U389" s="1" t="s">
        <v>635</v>
      </c>
      <c r="V389" s="102" t="s">
        <v>992</v>
      </c>
    </row>
    <row r="390" spans="15:22" x14ac:dyDescent="0.15">
      <c r="O390" s="101" t="s">
        <v>993</v>
      </c>
      <c r="P390" s="101"/>
      <c r="Q390" s="177" t="s">
        <v>994</v>
      </c>
      <c r="U390" s="1" t="s">
        <v>453</v>
      </c>
      <c r="V390" s="102" t="s">
        <v>995</v>
      </c>
    </row>
    <row r="391" spans="15:22" x14ac:dyDescent="0.15">
      <c r="O391" s="101" t="s">
        <v>996</v>
      </c>
      <c r="P391" s="101"/>
      <c r="Q391" s="177" t="s">
        <v>997</v>
      </c>
      <c r="U391" s="1" t="s">
        <v>998</v>
      </c>
      <c r="V391" s="102" t="s">
        <v>999</v>
      </c>
    </row>
    <row r="392" spans="15:22" x14ac:dyDescent="0.15">
      <c r="O392" s="101" t="s">
        <v>1000</v>
      </c>
      <c r="P392" s="101"/>
      <c r="Q392" s="180" t="s">
        <v>1001</v>
      </c>
      <c r="U392" s="1" t="s">
        <v>1002</v>
      </c>
      <c r="V392" s="102" t="s">
        <v>1003</v>
      </c>
    </row>
    <row r="393" spans="15:22" x14ac:dyDescent="0.15">
      <c r="O393" s="101" t="s">
        <v>1004</v>
      </c>
      <c r="P393" s="101"/>
      <c r="Q393" s="180" t="s">
        <v>1005</v>
      </c>
      <c r="U393" s="1" t="s">
        <v>370</v>
      </c>
      <c r="V393" s="102" t="s">
        <v>1006</v>
      </c>
    </row>
    <row r="394" spans="15:22" x14ac:dyDescent="0.15">
      <c r="O394" s="1" t="s">
        <v>336</v>
      </c>
      <c r="U394" s="1" t="s">
        <v>1007</v>
      </c>
      <c r="V394" s="102" t="s">
        <v>1008</v>
      </c>
    </row>
    <row r="395" spans="15:22" x14ac:dyDescent="0.15">
      <c r="U395" s="1" t="s">
        <v>1009</v>
      </c>
      <c r="V395" s="102" t="s">
        <v>1010</v>
      </c>
    </row>
    <row r="396" spans="15:22" x14ac:dyDescent="0.15">
      <c r="U396" s="1" t="s">
        <v>1011</v>
      </c>
      <c r="V396" s="102" t="s">
        <v>1012</v>
      </c>
    </row>
    <row r="397" spans="15:22" x14ac:dyDescent="0.15">
      <c r="U397" s="1" t="s">
        <v>555</v>
      </c>
      <c r="V397" s="102" t="s">
        <v>1013</v>
      </c>
    </row>
    <row r="398" spans="15:22" x14ac:dyDescent="0.15">
      <c r="U398" s="1" t="s">
        <v>1014</v>
      </c>
      <c r="V398" s="102" t="s">
        <v>520</v>
      </c>
    </row>
    <row r="399" spans="15:22" x14ac:dyDescent="0.15">
      <c r="U399" s="1" t="s">
        <v>710</v>
      </c>
      <c r="V399" s="102" t="s">
        <v>1015</v>
      </c>
    </row>
    <row r="400" spans="15:22" x14ac:dyDescent="0.15">
      <c r="U400" s="1" t="s">
        <v>485</v>
      </c>
      <c r="V400" s="102" t="s">
        <v>1016</v>
      </c>
    </row>
    <row r="401" spans="21:22" x14ac:dyDescent="0.15">
      <c r="U401" s="1" t="s">
        <v>607</v>
      </c>
      <c r="V401" s="102" t="s">
        <v>963</v>
      </c>
    </row>
    <row r="402" spans="21:22" x14ac:dyDescent="0.15">
      <c r="U402" s="1" t="s">
        <v>545</v>
      </c>
      <c r="V402" s="102" t="s">
        <v>383</v>
      </c>
    </row>
    <row r="403" spans="21:22" x14ac:dyDescent="0.15">
      <c r="U403" s="1" t="s">
        <v>482</v>
      </c>
      <c r="V403" s="102" t="s">
        <v>356</v>
      </c>
    </row>
    <row r="404" spans="21:22" x14ac:dyDescent="0.15">
      <c r="U404" s="1" t="s">
        <v>731</v>
      </c>
      <c r="V404" s="102" t="s">
        <v>1017</v>
      </c>
    </row>
    <row r="405" spans="21:22" x14ac:dyDescent="0.15">
      <c r="U405" s="1" t="s">
        <v>1018</v>
      </c>
      <c r="V405" s="102" t="s">
        <v>1019</v>
      </c>
    </row>
    <row r="406" spans="21:22" x14ac:dyDescent="0.15">
      <c r="U406" s="1" t="s">
        <v>1020</v>
      </c>
      <c r="V406" s="102" t="s">
        <v>969</v>
      </c>
    </row>
    <row r="407" spans="21:22" x14ac:dyDescent="0.15">
      <c r="U407" s="1" t="s">
        <v>1021</v>
      </c>
      <c r="V407" s="102" t="s">
        <v>1022</v>
      </c>
    </row>
    <row r="408" spans="21:22" x14ac:dyDescent="0.15">
      <c r="U408" s="1" t="s">
        <v>1023</v>
      </c>
      <c r="V408" s="102" t="s">
        <v>913</v>
      </c>
    </row>
    <row r="409" spans="21:22" x14ac:dyDescent="0.15">
      <c r="U409" s="1" t="s">
        <v>1024</v>
      </c>
      <c r="V409" s="102" t="s">
        <v>1025</v>
      </c>
    </row>
    <row r="410" spans="21:22" x14ac:dyDescent="0.15">
      <c r="U410" s="1" t="s">
        <v>1026</v>
      </c>
      <c r="V410" s="102" t="s">
        <v>732</v>
      </c>
    </row>
    <row r="411" spans="21:22" x14ac:dyDescent="0.15">
      <c r="U411" s="1" t="s">
        <v>765</v>
      </c>
      <c r="V411" s="102" t="s">
        <v>1027</v>
      </c>
    </row>
    <row r="412" spans="21:22" x14ac:dyDescent="0.15">
      <c r="U412" s="1" t="s">
        <v>1028</v>
      </c>
      <c r="V412" s="102" t="s">
        <v>1029</v>
      </c>
    </row>
    <row r="413" spans="21:22" x14ac:dyDescent="0.15">
      <c r="U413" s="1" t="s">
        <v>312</v>
      </c>
      <c r="V413" s="102" t="s">
        <v>1030</v>
      </c>
    </row>
    <row r="414" spans="21:22" x14ac:dyDescent="0.15">
      <c r="U414" s="1" t="s">
        <v>479</v>
      </c>
      <c r="V414" s="102" t="s">
        <v>1031</v>
      </c>
    </row>
    <row r="415" spans="21:22" x14ac:dyDescent="0.15">
      <c r="U415" s="1" t="s">
        <v>469</v>
      </c>
      <c r="V415" s="102" t="s">
        <v>1032</v>
      </c>
    </row>
    <row r="416" spans="21:22" x14ac:dyDescent="0.15">
      <c r="U416" s="1" t="s">
        <v>1033</v>
      </c>
      <c r="V416" s="102" t="s">
        <v>1034</v>
      </c>
    </row>
    <row r="417" spans="21:22" x14ac:dyDescent="0.15">
      <c r="U417" s="1" t="s">
        <v>1035</v>
      </c>
      <c r="V417" s="102" t="s">
        <v>1036</v>
      </c>
    </row>
    <row r="418" spans="21:22" x14ac:dyDescent="0.15">
      <c r="U418" s="1" t="s">
        <v>1037</v>
      </c>
      <c r="V418" s="102" t="s">
        <v>1038</v>
      </c>
    </row>
    <row r="419" spans="21:22" x14ac:dyDescent="0.15">
      <c r="U419" s="1" t="s">
        <v>1039</v>
      </c>
      <c r="V419" s="102" t="s">
        <v>1040</v>
      </c>
    </row>
    <row r="420" spans="21:22" x14ac:dyDescent="0.15">
      <c r="U420" s="1" t="s">
        <v>772</v>
      </c>
      <c r="V420" s="102" t="s">
        <v>1041</v>
      </c>
    </row>
    <row r="421" spans="21:22" x14ac:dyDescent="0.15">
      <c r="U421" s="1" t="s">
        <v>519</v>
      </c>
      <c r="V421" s="102" t="s">
        <v>1042</v>
      </c>
    </row>
    <row r="422" spans="21:22" x14ac:dyDescent="0.15">
      <c r="U422" s="1" t="s">
        <v>1043</v>
      </c>
      <c r="V422" s="102" t="s">
        <v>1044</v>
      </c>
    </row>
    <row r="423" spans="21:22" x14ac:dyDescent="0.15">
      <c r="U423" s="1" t="s">
        <v>1045</v>
      </c>
      <c r="V423" s="102" t="s">
        <v>1046</v>
      </c>
    </row>
    <row r="424" spans="21:22" x14ac:dyDescent="0.15">
      <c r="U424" s="1" t="s">
        <v>1047</v>
      </c>
      <c r="V424" s="102" t="s">
        <v>1048</v>
      </c>
    </row>
    <row r="425" spans="21:22" x14ac:dyDescent="0.15">
      <c r="V425" s="102" t="s">
        <v>1049</v>
      </c>
    </row>
    <row r="426" spans="21:22" x14ac:dyDescent="0.15">
      <c r="V426" s="102" t="s">
        <v>1050</v>
      </c>
    </row>
    <row r="427" spans="21:22" x14ac:dyDescent="0.15">
      <c r="V427" s="102" t="s">
        <v>1051</v>
      </c>
    </row>
    <row r="428" spans="21:22" x14ac:dyDescent="0.15">
      <c r="V428" s="102" t="s">
        <v>1052</v>
      </c>
    </row>
    <row r="429" spans="21:22" x14ac:dyDescent="0.15">
      <c r="V429" s="102" t="s">
        <v>558</v>
      </c>
    </row>
    <row r="430" spans="21:22" x14ac:dyDescent="0.15">
      <c r="V430" s="102" t="s">
        <v>1053</v>
      </c>
    </row>
    <row r="431" spans="21:22" x14ac:dyDescent="0.15">
      <c r="V431" s="102" t="s">
        <v>1054</v>
      </c>
    </row>
    <row r="432" spans="21:22" x14ac:dyDescent="0.15">
      <c r="V432" s="102" t="s">
        <v>1055</v>
      </c>
    </row>
    <row r="433" spans="22:22" x14ac:dyDescent="0.15">
      <c r="V433" s="102" t="s">
        <v>1056</v>
      </c>
    </row>
    <row r="434" spans="22:22" x14ac:dyDescent="0.15">
      <c r="V434" s="102" t="s">
        <v>758</v>
      </c>
    </row>
    <row r="435" spans="22:22" x14ac:dyDescent="0.15">
      <c r="V435" s="102" t="s">
        <v>898</v>
      </c>
    </row>
    <row r="436" spans="22:22" x14ac:dyDescent="0.15">
      <c r="V436" s="102" t="s">
        <v>1057</v>
      </c>
    </row>
    <row r="437" spans="22:22" x14ac:dyDescent="0.15">
      <c r="V437" s="102" t="s">
        <v>1058</v>
      </c>
    </row>
    <row r="438" spans="22:22" x14ac:dyDescent="0.15">
      <c r="V438" s="102" t="s">
        <v>673</v>
      </c>
    </row>
    <row r="439" spans="22:22" x14ac:dyDescent="0.15">
      <c r="V439" s="102" t="s">
        <v>1059</v>
      </c>
    </row>
    <row r="440" spans="22:22" x14ac:dyDescent="0.15">
      <c r="V440" s="102" t="s">
        <v>1060</v>
      </c>
    </row>
    <row r="441" spans="22:22" x14ac:dyDescent="0.15">
      <c r="V441" s="102" t="s">
        <v>1061</v>
      </c>
    </row>
    <row r="442" spans="22:22" x14ac:dyDescent="0.15">
      <c r="V442" s="102" t="s">
        <v>1062</v>
      </c>
    </row>
    <row r="443" spans="22:22" x14ac:dyDescent="0.15">
      <c r="V443" s="102" t="s">
        <v>1063</v>
      </c>
    </row>
    <row r="444" spans="22:22" x14ac:dyDescent="0.15">
      <c r="V444" s="102" t="s">
        <v>1064</v>
      </c>
    </row>
    <row r="445" spans="22:22" x14ac:dyDescent="0.15">
      <c r="V445" s="102" t="s">
        <v>1065</v>
      </c>
    </row>
    <row r="446" spans="22:22" x14ac:dyDescent="0.15">
      <c r="V446" s="102" t="s">
        <v>990</v>
      </c>
    </row>
    <row r="447" spans="22:22" x14ac:dyDescent="0.15">
      <c r="V447" s="102" t="s">
        <v>1066</v>
      </c>
    </row>
    <row r="448" spans="22:22" x14ac:dyDescent="0.15">
      <c r="V448" s="102" t="s">
        <v>1067</v>
      </c>
    </row>
    <row r="449" spans="22:22" x14ac:dyDescent="0.15">
      <c r="V449" s="102" t="s">
        <v>1068</v>
      </c>
    </row>
    <row r="450" spans="22:22" x14ac:dyDescent="0.15">
      <c r="V450" s="102" t="s">
        <v>665</v>
      </c>
    </row>
    <row r="451" spans="22:22" x14ac:dyDescent="0.15">
      <c r="V451" s="102" t="s">
        <v>1069</v>
      </c>
    </row>
    <row r="452" spans="22:22" x14ac:dyDescent="0.15">
      <c r="V452" s="102" t="s">
        <v>1070</v>
      </c>
    </row>
    <row r="453" spans="22:22" x14ac:dyDescent="0.15">
      <c r="V453" s="102" t="s">
        <v>1071</v>
      </c>
    </row>
    <row r="454" spans="22:22" x14ac:dyDescent="0.15">
      <c r="V454" s="102" t="s">
        <v>1072</v>
      </c>
    </row>
    <row r="455" spans="22:22" x14ac:dyDescent="0.15">
      <c r="V455" s="102" t="s">
        <v>1073</v>
      </c>
    </row>
    <row r="456" spans="22:22" x14ac:dyDescent="0.15">
      <c r="V456" s="102" t="s">
        <v>1074</v>
      </c>
    </row>
    <row r="457" spans="22:22" x14ac:dyDescent="0.15">
      <c r="V457" s="102" t="s">
        <v>332</v>
      </c>
    </row>
    <row r="458" spans="22:22" x14ac:dyDescent="0.15">
      <c r="V458" s="102" t="s">
        <v>1075</v>
      </c>
    </row>
    <row r="459" spans="22:22" x14ac:dyDescent="0.15">
      <c r="V459" s="102" t="s">
        <v>1076</v>
      </c>
    </row>
    <row r="460" spans="22:22" x14ac:dyDescent="0.15">
      <c r="V460" s="102" t="s">
        <v>1077</v>
      </c>
    </row>
    <row r="461" spans="22:22" x14ac:dyDescent="0.15">
      <c r="V461" s="102" t="s">
        <v>1078</v>
      </c>
    </row>
    <row r="462" spans="22:22" x14ac:dyDescent="0.15">
      <c r="V462" s="102" t="s">
        <v>556</v>
      </c>
    </row>
    <row r="463" spans="22:22" x14ac:dyDescent="0.15">
      <c r="V463" s="102" t="s">
        <v>1079</v>
      </c>
    </row>
    <row r="464" spans="22:22" x14ac:dyDescent="0.15">
      <c r="V464" s="102" t="s">
        <v>1080</v>
      </c>
    </row>
    <row r="465" spans="22:22" x14ac:dyDescent="0.15">
      <c r="V465" s="102" t="s">
        <v>1081</v>
      </c>
    </row>
    <row r="466" spans="22:22" x14ac:dyDescent="0.15">
      <c r="V466" s="102" t="s">
        <v>1082</v>
      </c>
    </row>
    <row r="467" spans="22:22" x14ac:dyDescent="0.15">
      <c r="V467" s="102" t="s">
        <v>1083</v>
      </c>
    </row>
    <row r="468" spans="22:22" x14ac:dyDescent="0.15">
      <c r="V468" s="102" t="s">
        <v>1084</v>
      </c>
    </row>
    <row r="469" spans="22:22" x14ac:dyDescent="0.15">
      <c r="V469" s="102" t="s">
        <v>1085</v>
      </c>
    </row>
    <row r="470" spans="22:22" x14ac:dyDescent="0.15">
      <c r="V470" s="102" t="s">
        <v>1086</v>
      </c>
    </row>
    <row r="471" spans="22:22" x14ac:dyDescent="0.15">
      <c r="V471" s="102" t="s">
        <v>1087</v>
      </c>
    </row>
    <row r="472" spans="22:22" x14ac:dyDescent="0.15">
      <c r="V472" s="102" t="s">
        <v>1088</v>
      </c>
    </row>
    <row r="473" spans="22:22" x14ac:dyDescent="0.15">
      <c r="V473" s="102" t="s">
        <v>1089</v>
      </c>
    </row>
    <row r="474" spans="22:22" x14ac:dyDescent="0.15">
      <c r="V474" s="102" t="s">
        <v>1090</v>
      </c>
    </row>
    <row r="475" spans="22:22" x14ac:dyDescent="0.15">
      <c r="V475" s="102" t="s">
        <v>1091</v>
      </c>
    </row>
    <row r="476" spans="22:22" x14ac:dyDescent="0.15">
      <c r="V476" s="102" t="s">
        <v>1002</v>
      </c>
    </row>
    <row r="477" spans="22:22" x14ac:dyDescent="0.15">
      <c r="V477" s="102" t="s">
        <v>1092</v>
      </c>
    </row>
    <row r="478" spans="22:22" x14ac:dyDescent="0.15">
      <c r="V478" s="102" t="s">
        <v>1093</v>
      </c>
    </row>
    <row r="479" spans="22:22" x14ac:dyDescent="0.15">
      <c r="V479" s="102" t="s">
        <v>541</v>
      </c>
    </row>
    <row r="480" spans="22:22" x14ac:dyDescent="0.15">
      <c r="V480" s="102" t="s">
        <v>1094</v>
      </c>
    </row>
    <row r="481" spans="22:22" x14ac:dyDescent="0.15">
      <c r="V481" s="102" t="s">
        <v>1095</v>
      </c>
    </row>
    <row r="482" spans="22:22" x14ac:dyDescent="0.15">
      <c r="V482" s="102" t="s">
        <v>1007</v>
      </c>
    </row>
    <row r="483" spans="22:22" x14ac:dyDescent="0.15">
      <c r="V483" s="102" t="s">
        <v>1096</v>
      </c>
    </row>
    <row r="484" spans="22:22" x14ac:dyDescent="0.15">
      <c r="V484" s="102" t="s">
        <v>1097</v>
      </c>
    </row>
    <row r="485" spans="22:22" x14ac:dyDescent="0.15">
      <c r="V485" s="102" t="s">
        <v>345</v>
      </c>
    </row>
    <row r="486" spans="22:22" x14ac:dyDescent="0.15">
      <c r="V486" s="102" t="s">
        <v>1098</v>
      </c>
    </row>
    <row r="487" spans="22:22" x14ac:dyDescent="0.15">
      <c r="V487" s="102" t="s">
        <v>1099</v>
      </c>
    </row>
    <row r="488" spans="22:22" x14ac:dyDescent="0.15">
      <c r="V488" s="102" t="s">
        <v>1100</v>
      </c>
    </row>
    <row r="489" spans="22:22" x14ac:dyDescent="0.15">
      <c r="V489" s="102" t="s">
        <v>522</v>
      </c>
    </row>
    <row r="490" spans="22:22" x14ac:dyDescent="0.15">
      <c r="V490" s="102" t="s">
        <v>1101</v>
      </c>
    </row>
    <row r="491" spans="22:22" x14ac:dyDescent="0.15">
      <c r="V491" s="102" t="s">
        <v>1102</v>
      </c>
    </row>
    <row r="492" spans="22:22" x14ac:dyDescent="0.15">
      <c r="V492" s="102" t="s">
        <v>489</v>
      </c>
    </row>
    <row r="493" spans="22:22" x14ac:dyDescent="0.15">
      <c r="V493" s="102" t="s">
        <v>647</v>
      </c>
    </row>
    <row r="494" spans="22:22" x14ac:dyDescent="0.15">
      <c r="V494" s="102" t="s">
        <v>454</v>
      </c>
    </row>
    <row r="495" spans="22:22" x14ac:dyDescent="0.15">
      <c r="V495" s="102" t="s">
        <v>1103</v>
      </c>
    </row>
    <row r="496" spans="22:22" x14ac:dyDescent="0.15">
      <c r="V496" s="102" t="s">
        <v>1104</v>
      </c>
    </row>
    <row r="497" spans="22:22" x14ac:dyDescent="0.15">
      <c r="V497" s="102" t="s">
        <v>1105</v>
      </c>
    </row>
    <row r="498" spans="22:22" x14ac:dyDescent="0.15">
      <c r="V498" s="102" t="s">
        <v>1106</v>
      </c>
    </row>
    <row r="499" spans="22:22" x14ac:dyDescent="0.15">
      <c r="V499" s="102" t="s">
        <v>1107</v>
      </c>
    </row>
    <row r="500" spans="22:22" x14ac:dyDescent="0.15">
      <c r="V500" s="102" t="s">
        <v>515</v>
      </c>
    </row>
    <row r="501" spans="22:22" x14ac:dyDescent="0.15">
      <c r="V501" s="102" t="s">
        <v>773</v>
      </c>
    </row>
    <row r="502" spans="22:22" x14ac:dyDescent="0.15">
      <c r="V502" s="102" t="s">
        <v>1108</v>
      </c>
    </row>
    <row r="503" spans="22:22" x14ac:dyDescent="0.15">
      <c r="V503" s="102" t="s">
        <v>320</v>
      </c>
    </row>
    <row r="504" spans="22:22" x14ac:dyDescent="0.15">
      <c r="V504" s="102" t="s">
        <v>1109</v>
      </c>
    </row>
    <row r="505" spans="22:22" x14ac:dyDescent="0.15">
      <c r="V505" s="102" t="s">
        <v>1110</v>
      </c>
    </row>
    <row r="506" spans="22:22" x14ac:dyDescent="0.15">
      <c r="V506" s="102" t="s">
        <v>1111</v>
      </c>
    </row>
    <row r="507" spans="22:22" x14ac:dyDescent="0.15">
      <c r="V507" s="102" t="s">
        <v>1112</v>
      </c>
    </row>
    <row r="508" spans="22:22" x14ac:dyDescent="0.15">
      <c r="V508" s="102" t="s">
        <v>1011</v>
      </c>
    </row>
    <row r="509" spans="22:22" x14ac:dyDescent="0.15">
      <c r="V509" s="102" t="s">
        <v>1113</v>
      </c>
    </row>
    <row r="510" spans="22:22" x14ac:dyDescent="0.15">
      <c r="V510" s="102" t="s">
        <v>1114</v>
      </c>
    </row>
    <row r="511" spans="22:22" x14ac:dyDescent="0.15">
      <c r="V511" s="102" t="s">
        <v>555</v>
      </c>
    </row>
    <row r="512" spans="22:22" x14ac:dyDescent="0.15">
      <c r="V512" s="102" t="s">
        <v>807</v>
      </c>
    </row>
    <row r="513" spans="22:22" x14ac:dyDescent="0.15">
      <c r="V513" s="102" t="s">
        <v>626</v>
      </c>
    </row>
    <row r="514" spans="22:22" x14ac:dyDescent="0.15">
      <c r="V514" s="102" t="s">
        <v>569</v>
      </c>
    </row>
    <row r="515" spans="22:22" x14ac:dyDescent="0.15">
      <c r="V515" s="102" t="s">
        <v>1115</v>
      </c>
    </row>
    <row r="516" spans="22:22" x14ac:dyDescent="0.15">
      <c r="V516" s="102" t="s">
        <v>1116</v>
      </c>
    </row>
    <row r="517" spans="22:22" x14ac:dyDescent="0.15">
      <c r="V517" s="102" t="s">
        <v>1117</v>
      </c>
    </row>
    <row r="518" spans="22:22" x14ac:dyDescent="0.15">
      <c r="V518" s="102" t="s">
        <v>1118</v>
      </c>
    </row>
    <row r="519" spans="22:22" x14ac:dyDescent="0.15">
      <c r="V519" s="102" t="s">
        <v>1119</v>
      </c>
    </row>
    <row r="520" spans="22:22" x14ac:dyDescent="0.15">
      <c r="V520" s="102" t="s">
        <v>1014</v>
      </c>
    </row>
    <row r="521" spans="22:22" x14ac:dyDescent="0.15">
      <c r="V521" s="102" t="s">
        <v>366</v>
      </c>
    </row>
    <row r="522" spans="22:22" x14ac:dyDescent="0.15">
      <c r="V522" s="102" t="s">
        <v>554</v>
      </c>
    </row>
    <row r="523" spans="22:22" x14ac:dyDescent="0.15">
      <c r="V523" s="102" t="s">
        <v>1120</v>
      </c>
    </row>
    <row r="524" spans="22:22" x14ac:dyDescent="0.15">
      <c r="V524" s="102" t="s">
        <v>1121</v>
      </c>
    </row>
    <row r="525" spans="22:22" x14ac:dyDescent="0.15">
      <c r="V525" s="102" t="s">
        <v>1122</v>
      </c>
    </row>
    <row r="526" spans="22:22" x14ac:dyDescent="0.15">
      <c r="V526" s="102" t="s">
        <v>1123</v>
      </c>
    </row>
    <row r="527" spans="22:22" x14ac:dyDescent="0.15">
      <c r="V527" s="102" t="s">
        <v>1124</v>
      </c>
    </row>
    <row r="528" spans="22:22" x14ac:dyDescent="0.15">
      <c r="V528" s="102" t="s">
        <v>1125</v>
      </c>
    </row>
    <row r="529" spans="22:22" x14ac:dyDescent="0.15">
      <c r="V529" s="102" t="s">
        <v>1126</v>
      </c>
    </row>
    <row r="530" spans="22:22" x14ac:dyDescent="0.15">
      <c r="V530" s="102" t="s">
        <v>1127</v>
      </c>
    </row>
    <row r="531" spans="22:22" x14ac:dyDescent="0.15">
      <c r="V531" s="102" t="s">
        <v>491</v>
      </c>
    </row>
    <row r="532" spans="22:22" x14ac:dyDescent="0.15">
      <c r="V532" s="102" t="s">
        <v>1128</v>
      </c>
    </row>
    <row r="533" spans="22:22" x14ac:dyDescent="0.15">
      <c r="V533" s="102" t="s">
        <v>1129</v>
      </c>
    </row>
    <row r="534" spans="22:22" x14ac:dyDescent="0.15">
      <c r="V534" s="102" t="s">
        <v>1130</v>
      </c>
    </row>
    <row r="535" spans="22:22" x14ac:dyDescent="0.15">
      <c r="V535" s="102" t="s">
        <v>1131</v>
      </c>
    </row>
    <row r="536" spans="22:22" x14ac:dyDescent="0.15">
      <c r="V536" s="102" t="s">
        <v>1132</v>
      </c>
    </row>
    <row r="537" spans="22:22" x14ac:dyDescent="0.15">
      <c r="V537" s="102" t="s">
        <v>468</v>
      </c>
    </row>
    <row r="538" spans="22:22" x14ac:dyDescent="0.15">
      <c r="V538" s="102" t="s">
        <v>1133</v>
      </c>
    </row>
    <row r="539" spans="22:22" x14ac:dyDescent="0.15">
      <c r="V539" s="102" t="s">
        <v>496</v>
      </c>
    </row>
    <row r="540" spans="22:22" x14ac:dyDescent="0.15">
      <c r="V540" s="102" t="s">
        <v>1134</v>
      </c>
    </row>
    <row r="541" spans="22:22" x14ac:dyDescent="0.15">
      <c r="V541" s="102" t="s">
        <v>482</v>
      </c>
    </row>
    <row r="542" spans="22:22" x14ac:dyDescent="0.15">
      <c r="V542" s="102" t="s">
        <v>1135</v>
      </c>
    </row>
    <row r="543" spans="22:22" x14ac:dyDescent="0.15">
      <c r="V543" s="102" t="s">
        <v>1136</v>
      </c>
    </row>
    <row r="544" spans="22:22" x14ac:dyDescent="0.15">
      <c r="V544" s="102" t="s">
        <v>1137</v>
      </c>
    </row>
    <row r="545" spans="22:22" x14ac:dyDescent="0.15">
      <c r="V545" s="102" t="s">
        <v>1138</v>
      </c>
    </row>
    <row r="546" spans="22:22" x14ac:dyDescent="0.15">
      <c r="V546" s="102" t="s">
        <v>1139</v>
      </c>
    </row>
    <row r="547" spans="22:22" x14ac:dyDescent="0.15">
      <c r="V547" s="102" t="s">
        <v>1140</v>
      </c>
    </row>
    <row r="548" spans="22:22" x14ac:dyDescent="0.15">
      <c r="V548" s="102" t="s">
        <v>1141</v>
      </c>
    </row>
    <row r="549" spans="22:22" x14ac:dyDescent="0.15">
      <c r="V549" s="102" t="s">
        <v>1142</v>
      </c>
    </row>
    <row r="550" spans="22:22" x14ac:dyDescent="0.15">
      <c r="V550" s="102" t="s">
        <v>1143</v>
      </c>
    </row>
    <row r="551" spans="22:22" x14ac:dyDescent="0.15">
      <c r="V551" s="102" t="s">
        <v>1144</v>
      </c>
    </row>
    <row r="552" spans="22:22" x14ac:dyDescent="0.15">
      <c r="V552" s="102" t="s">
        <v>1145</v>
      </c>
    </row>
    <row r="553" spans="22:22" x14ac:dyDescent="0.15">
      <c r="V553" s="102" t="s">
        <v>1146</v>
      </c>
    </row>
    <row r="554" spans="22:22" x14ac:dyDescent="0.15">
      <c r="V554" s="102" t="s">
        <v>1147</v>
      </c>
    </row>
    <row r="555" spans="22:22" x14ac:dyDescent="0.15">
      <c r="V555" s="102" t="s">
        <v>426</v>
      </c>
    </row>
    <row r="556" spans="22:22" x14ac:dyDescent="0.15">
      <c r="V556" s="102" t="s">
        <v>1148</v>
      </c>
    </row>
    <row r="557" spans="22:22" x14ac:dyDescent="0.15">
      <c r="V557" s="102" t="s">
        <v>1149</v>
      </c>
    </row>
    <row r="558" spans="22:22" x14ac:dyDescent="0.15">
      <c r="V558" s="102" t="s">
        <v>1150</v>
      </c>
    </row>
    <row r="559" spans="22:22" x14ac:dyDescent="0.15">
      <c r="V559" s="102" t="s">
        <v>1151</v>
      </c>
    </row>
    <row r="560" spans="22:22" x14ac:dyDescent="0.15">
      <c r="V560" s="102" t="s">
        <v>1018</v>
      </c>
    </row>
    <row r="561" spans="22:22" x14ac:dyDescent="0.15">
      <c r="V561" s="102" t="s">
        <v>1152</v>
      </c>
    </row>
    <row r="562" spans="22:22" x14ac:dyDescent="0.15">
      <c r="V562" s="102" t="s">
        <v>1153</v>
      </c>
    </row>
    <row r="563" spans="22:22" x14ac:dyDescent="0.15">
      <c r="V563" s="102" t="s">
        <v>725</v>
      </c>
    </row>
    <row r="564" spans="22:22" x14ac:dyDescent="0.15">
      <c r="V564" s="102" t="s">
        <v>1154</v>
      </c>
    </row>
    <row r="565" spans="22:22" x14ac:dyDescent="0.15">
      <c r="V565" s="102" t="s">
        <v>1155</v>
      </c>
    </row>
    <row r="566" spans="22:22" x14ac:dyDescent="0.15">
      <c r="V566" s="102" t="s">
        <v>577</v>
      </c>
    </row>
    <row r="567" spans="22:22" x14ac:dyDescent="0.15">
      <c r="V567" s="102" t="s">
        <v>1156</v>
      </c>
    </row>
    <row r="568" spans="22:22" x14ac:dyDescent="0.15">
      <c r="V568" s="102" t="s">
        <v>1157</v>
      </c>
    </row>
    <row r="569" spans="22:22" x14ac:dyDescent="0.15">
      <c r="V569" s="102" t="s">
        <v>1158</v>
      </c>
    </row>
    <row r="570" spans="22:22" x14ac:dyDescent="0.15">
      <c r="V570" s="102" t="s">
        <v>1159</v>
      </c>
    </row>
    <row r="571" spans="22:22" x14ac:dyDescent="0.15">
      <c r="V571" s="102" t="s">
        <v>1160</v>
      </c>
    </row>
    <row r="572" spans="22:22" x14ac:dyDescent="0.15">
      <c r="V572" s="102" t="s">
        <v>1161</v>
      </c>
    </row>
    <row r="573" spans="22:22" x14ac:dyDescent="0.15">
      <c r="V573" s="102" t="s">
        <v>1162</v>
      </c>
    </row>
    <row r="574" spans="22:22" x14ac:dyDescent="0.15">
      <c r="V574" s="102" t="s">
        <v>591</v>
      </c>
    </row>
    <row r="575" spans="22:22" x14ac:dyDescent="0.15">
      <c r="V575" s="102" t="s">
        <v>1163</v>
      </c>
    </row>
    <row r="576" spans="22:22" x14ac:dyDescent="0.15">
      <c r="V576" s="102" t="s">
        <v>1164</v>
      </c>
    </row>
    <row r="577" spans="22:22" x14ac:dyDescent="0.15">
      <c r="V577" s="102" t="s">
        <v>1165</v>
      </c>
    </row>
    <row r="578" spans="22:22" x14ac:dyDescent="0.15">
      <c r="V578" s="102" t="s">
        <v>1166</v>
      </c>
    </row>
    <row r="579" spans="22:22" x14ac:dyDescent="0.15">
      <c r="V579" s="102" t="s">
        <v>1167</v>
      </c>
    </row>
    <row r="580" spans="22:22" x14ac:dyDescent="0.15">
      <c r="V580" s="102" t="s">
        <v>480</v>
      </c>
    </row>
    <row r="581" spans="22:22" x14ac:dyDescent="0.15">
      <c r="V581" s="102" t="s">
        <v>1168</v>
      </c>
    </row>
    <row r="582" spans="22:22" x14ac:dyDescent="0.15">
      <c r="V582" s="102" t="s">
        <v>1169</v>
      </c>
    </row>
    <row r="583" spans="22:22" x14ac:dyDescent="0.15">
      <c r="V583" s="102" t="s">
        <v>1170</v>
      </c>
    </row>
    <row r="584" spans="22:22" x14ac:dyDescent="0.15">
      <c r="V584" s="102" t="s">
        <v>1023</v>
      </c>
    </row>
    <row r="585" spans="22:22" x14ac:dyDescent="0.15">
      <c r="V585" s="102" t="s">
        <v>1171</v>
      </c>
    </row>
    <row r="586" spans="22:22" x14ac:dyDescent="0.15">
      <c r="V586" s="102" t="s">
        <v>1172</v>
      </c>
    </row>
    <row r="587" spans="22:22" x14ac:dyDescent="0.15">
      <c r="V587" s="102" t="s">
        <v>1173</v>
      </c>
    </row>
    <row r="588" spans="22:22" x14ac:dyDescent="0.15">
      <c r="V588" s="102" t="s">
        <v>1174</v>
      </c>
    </row>
    <row r="589" spans="22:22" x14ac:dyDescent="0.15">
      <c r="V589" s="102" t="s">
        <v>1175</v>
      </c>
    </row>
    <row r="590" spans="22:22" x14ac:dyDescent="0.15">
      <c r="V590" s="102" t="s">
        <v>1176</v>
      </c>
    </row>
    <row r="591" spans="22:22" x14ac:dyDescent="0.15">
      <c r="V591" s="102" t="s">
        <v>1177</v>
      </c>
    </row>
    <row r="592" spans="22:22" x14ac:dyDescent="0.15">
      <c r="V592" s="102" t="s">
        <v>1178</v>
      </c>
    </row>
    <row r="593" spans="22:22" x14ac:dyDescent="0.15">
      <c r="V593" s="102" t="s">
        <v>1179</v>
      </c>
    </row>
    <row r="594" spans="22:22" x14ac:dyDescent="0.15">
      <c r="V594" s="102" t="s">
        <v>1180</v>
      </c>
    </row>
    <row r="595" spans="22:22" x14ac:dyDescent="0.15">
      <c r="V595" s="102" t="s">
        <v>1181</v>
      </c>
    </row>
    <row r="596" spans="22:22" x14ac:dyDescent="0.15">
      <c r="V596" s="102" t="s">
        <v>1182</v>
      </c>
    </row>
    <row r="597" spans="22:22" x14ac:dyDescent="0.15">
      <c r="V597" s="102" t="s">
        <v>441</v>
      </c>
    </row>
    <row r="598" spans="22:22" x14ac:dyDescent="0.15">
      <c r="V598" s="102" t="s">
        <v>1183</v>
      </c>
    </row>
    <row r="599" spans="22:22" x14ac:dyDescent="0.15">
      <c r="V599" s="102" t="s">
        <v>1184</v>
      </c>
    </row>
    <row r="600" spans="22:22" x14ac:dyDescent="0.15">
      <c r="V600" s="102" t="s">
        <v>551</v>
      </c>
    </row>
    <row r="601" spans="22:22" x14ac:dyDescent="0.15">
      <c r="V601" s="102" t="s">
        <v>387</v>
      </c>
    </row>
    <row r="602" spans="22:22" x14ac:dyDescent="0.15">
      <c r="V602" s="102" t="s">
        <v>797</v>
      </c>
    </row>
    <row r="603" spans="22:22" x14ac:dyDescent="0.15">
      <c r="V603" s="102" t="s">
        <v>1185</v>
      </c>
    </row>
    <row r="604" spans="22:22" x14ac:dyDescent="0.15">
      <c r="V604" s="102" t="s">
        <v>799</v>
      </c>
    </row>
    <row r="605" spans="22:22" x14ac:dyDescent="0.15">
      <c r="V605" s="102" t="s">
        <v>1186</v>
      </c>
    </row>
    <row r="606" spans="22:22" x14ac:dyDescent="0.15">
      <c r="V606" s="102" t="s">
        <v>1187</v>
      </c>
    </row>
    <row r="607" spans="22:22" x14ac:dyDescent="0.15">
      <c r="V607" s="102" t="s">
        <v>711</v>
      </c>
    </row>
    <row r="608" spans="22:22" x14ac:dyDescent="0.15">
      <c r="V608" s="102" t="s">
        <v>1188</v>
      </c>
    </row>
    <row r="609" spans="22:22" x14ac:dyDescent="0.15">
      <c r="V609" s="102" t="s">
        <v>1189</v>
      </c>
    </row>
    <row r="610" spans="22:22" x14ac:dyDescent="0.15">
      <c r="V610" s="102" t="s">
        <v>1190</v>
      </c>
    </row>
    <row r="611" spans="22:22" x14ac:dyDescent="0.15">
      <c r="V611" s="102" t="s">
        <v>1191</v>
      </c>
    </row>
    <row r="612" spans="22:22" x14ac:dyDescent="0.15">
      <c r="V612" s="102" t="s">
        <v>1192</v>
      </c>
    </row>
    <row r="613" spans="22:22" x14ac:dyDescent="0.15">
      <c r="V613" s="102" t="s">
        <v>1193</v>
      </c>
    </row>
    <row r="614" spans="22:22" x14ac:dyDescent="0.15">
      <c r="V614" s="102" t="s">
        <v>1194</v>
      </c>
    </row>
    <row r="615" spans="22:22" x14ac:dyDescent="0.15">
      <c r="V615" s="102" t="s">
        <v>1195</v>
      </c>
    </row>
    <row r="616" spans="22:22" x14ac:dyDescent="0.15">
      <c r="V616" s="102" t="s">
        <v>1196</v>
      </c>
    </row>
    <row r="617" spans="22:22" x14ac:dyDescent="0.15">
      <c r="V617" s="102" t="s">
        <v>1197</v>
      </c>
    </row>
    <row r="618" spans="22:22" x14ac:dyDescent="0.15">
      <c r="V618" s="102" t="s">
        <v>582</v>
      </c>
    </row>
    <row r="619" spans="22:22" x14ac:dyDescent="0.15">
      <c r="V619" s="102" t="s">
        <v>1198</v>
      </c>
    </row>
    <row r="620" spans="22:22" x14ac:dyDescent="0.15">
      <c r="V620" s="102" t="s">
        <v>1199</v>
      </c>
    </row>
    <row r="621" spans="22:22" x14ac:dyDescent="0.15">
      <c r="V621" s="102" t="s">
        <v>1024</v>
      </c>
    </row>
    <row r="622" spans="22:22" x14ac:dyDescent="0.15">
      <c r="V622" s="102" t="s">
        <v>546</v>
      </c>
    </row>
    <row r="623" spans="22:22" x14ac:dyDescent="0.15">
      <c r="V623" s="102" t="s">
        <v>1200</v>
      </c>
    </row>
    <row r="624" spans="22:22" x14ac:dyDescent="0.15">
      <c r="V624" s="102" t="s">
        <v>1201</v>
      </c>
    </row>
    <row r="625" spans="22:22" x14ac:dyDescent="0.15">
      <c r="V625" s="102" t="s">
        <v>507</v>
      </c>
    </row>
    <row r="626" spans="22:22" x14ac:dyDescent="0.15">
      <c r="V626" s="102" t="s">
        <v>924</v>
      </c>
    </row>
    <row r="627" spans="22:22" x14ac:dyDescent="0.15">
      <c r="V627" s="102" t="s">
        <v>1202</v>
      </c>
    </row>
    <row r="628" spans="22:22" x14ac:dyDescent="0.15">
      <c r="V628" s="102" t="s">
        <v>600</v>
      </c>
    </row>
    <row r="629" spans="22:22" x14ac:dyDescent="0.15">
      <c r="V629" s="102" t="s">
        <v>1203</v>
      </c>
    </row>
    <row r="630" spans="22:22" x14ac:dyDescent="0.15">
      <c r="V630" s="102" t="s">
        <v>1204</v>
      </c>
    </row>
    <row r="631" spans="22:22" x14ac:dyDescent="0.15">
      <c r="V631" s="102" t="s">
        <v>396</v>
      </c>
    </row>
    <row r="632" spans="22:22" x14ac:dyDescent="0.15">
      <c r="V632" s="102" t="s">
        <v>1205</v>
      </c>
    </row>
    <row r="633" spans="22:22" x14ac:dyDescent="0.15">
      <c r="V633" s="102" t="s">
        <v>586</v>
      </c>
    </row>
    <row r="634" spans="22:22" x14ac:dyDescent="0.15">
      <c r="V634" s="102" t="s">
        <v>1206</v>
      </c>
    </row>
    <row r="635" spans="22:22" x14ac:dyDescent="0.15">
      <c r="V635" s="102" t="s">
        <v>1207</v>
      </c>
    </row>
    <row r="636" spans="22:22" x14ac:dyDescent="0.15">
      <c r="V636" s="102" t="s">
        <v>1208</v>
      </c>
    </row>
    <row r="637" spans="22:22" x14ac:dyDescent="0.15">
      <c r="V637" s="102" t="s">
        <v>1209</v>
      </c>
    </row>
    <row r="638" spans="22:22" x14ac:dyDescent="0.15">
      <c r="V638" s="102" t="s">
        <v>1210</v>
      </c>
    </row>
    <row r="639" spans="22:22" x14ac:dyDescent="0.15">
      <c r="V639" s="102" t="s">
        <v>1211</v>
      </c>
    </row>
    <row r="640" spans="22:22" x14ac:dyDescent="0.15">
      <c r="V640" s="102" t="s">
        <v>1212</v>
      </c>
    </row>
    <row r="641" spans="22:22" x14ac:dyDescent="0.15">
      <c r="V641" s="102" t="s">
        <v>1213</v>
      </c>
    </row>
    <row r="642" spans="22:22" x14ac:dyDescent="0.15">
      <c r="V642" s="102" t="s">
        <v>1214</v>
      </c>
    </row>
    <row r="643" spans="22:22" x14ac:dyDescent="0.15">
      <c r="V643" s="102" t="s">
        <v>1215</v>
      </c>
    </row>
    <row r="644" spans="22:22" x14ac:dyDescent="0.15">
      <c r="V644" s="102" t="s">
        <v>1216</v>
      </c>
    </row>
    <row r="645" spans="22:22" x14ac:dyDescent="0.15">
      <c r="V645" s="102" t="s">
        <v>1217</v>
      </c>
    </row>
    <row r="646" spans="22:22" x14ac:dyDescent="0.15">
      <c r="V646" s="102" t="s">
        <v>1218</v>
      </c>
    </row>
    <row r="647" spans="22:22" x14ac:dyDescent="0.15">
      <c r="V647" s="102" t="s">
        <v>1219</v>
      </c>
    </row>
    <row r="648" spans="22:22" x14ac:dyDescent="0.15">
      <c r="V648" s="102" t="s">
        <v>765</v>
      </c>
    </row>
    <row r="649" spans="22:22" x14ac:dyDescent="0.15">
      <c r="V649" s="102" t="s">
        <v>1220</v>
      </c>
    </row>
    <row r="650" spans="22:22" x14ac:dyDescent="0.15">
      <c r="V650" s="102" t="s">
        <v>1221</v>
      </c>
    </row>
    <row r="651" spans="22:22" x14ac:dyDescent="0.15">
      <c r="V651" s="102" t="s">
        <v>1222</v>
      </c>
    </row>
    <row r="652" spans="22:22" x14ac:dyDescent="0.15">
      <c r="V652" s="102" t="s">
        <v>1223</v>
      </c>
    </row>
    <row r="653" spans="22:22" x14ac:dyDescent="0.15">
      <c r="V653" s="102" t="s">
        <v>1224</v>
      </c>
    </row>
    <row r="654" spans="22:22" x14ac:dyDescent="0.15">
      <c r="V654" s="102" t="s">
        <v>1225</v>
      </c>
    </row>
    <row r="655" spans="22:22" x14ac:dyDescent="0.15">
      <c r="V655" s="102" t="s">
        <v>1226</v>
      </c>
    </row>
    <row r="656" spans="22:22" x14ac:dyDescent="0.15">
      <c r="V656" s="102" t="s">
        <v>1227</v>
      </c>
    </row>
    <row r="657" spans="22:22" x14ac:dyDescent="0.15">
      <c r="V657" s="102" t="s">
        <v>1228</v>
      </c>
    </row>
    <row r="658" spans="22:22" x14ac:dyDescent="0.15">
      <c r="V658" s="102" t="s">
        <v>1229</v>
      </c>
    </row>
    <row r="659" spans="22:22" x14ac:dyDescent="0.15">
      <c r="V659" s="102" t="s">
        <v>461</v>
      </c>
    </row>
    <row r="660" spans="22:22" x14ac:dyDescent="0.15">
      <c r="V660" s="102" t="s">
        <v>1230</v>
      </c>
    </row>
    <row r="661" spans="22:22" x14ac:dyDescent="0.15">
      <c r="V661" s="102" t="s">
        <v>1231</v>
      </c>
    </row>
    <row r="662" spans="22:22" x14ac:dyDescent="0.15">
      <c r="V662" s="102" t="s">
        <v>579</v>
      </c>
    </row>
    <row r="663" spans="22:22" x14ac:dyDescent="0.15">
      <c r="V663" s="102" t="s">
        <v>1232</v>
      </c>
    </row>
    <row r="664" spans="22:22" x14ac:dyDescent="0.15">
      <c r="V664" s="102" t="s">
        <v>1233</v>
      </c>
    </row>
    <row r="665" spans="22:22" x14ac:dyDescent="0.15">
      <c r="V665" s="102" t="s">
        <v>1234</v>
      </c>
    </row>
    <row r="666" spans="22:22" x14ac:dyDescent="0.15">
      <c r="V666" s="102" t="s">
        <v>685</v>
      </c>
    </row>
    <row r="667" spans="22:22" x14ac:dyDescent="0.15">
      <c r="V667" s="102" t="s">
        <v>1235</v>
      </c>
    </row>
    <row r="668" spans="22:22" x14ac:dyDescent="0.15">
      <c r="V668" s="102" t="s">
        <v>1236</v>
      </c>
    </row>
    <row r="669" spans="22:22" x14ac:dyDescent="0.15">
      <c r="V669" s="102" t="s">
        <v>1237</v>
      </c>
    </row>
    <row r="670" spans="22:22" x14ac:dyDescent="0.15">
      <c r="V670" s="102" t="s">
        <v>1238</v>
      </c>
    </row>
    <row r="671" spans="22:22" x14ac:dyDescent="0.15">
      <c r="V671" s="102" t="s">
        <v>1239</v>
      </c>
    </row>
    <row r="672" spans="22:22" x14ac:dyDescent="0.15">
      <c r="V672" s="102" t="s">
        <v>1240</v>
      </c>
    </row>
    <row r="673" spans="22:22" x14ac:dyDescent="0.15">
      <c r="V673" s="102" t="s">
        <v>655</v>
      </c>
    </row>
    <row r="674" spans="22:22" x14ac:dyDescent="0.15">
      <c r="V674" s="102" t="s">
        <v>1241</v>
      </c>
    </row>
    <row r="675" spans="22:22" x14ac:dyDescent="0.15">
      <c r="V675" s="102" t="s">
        <v>1242</v>
      </c>
    </row>
    <row r="676" spans="22:22" x14ac:dyDescent="0.15">
      <c r="V676" s="102" t="s">
        <v>312</v>
      </c>
    </row>
    <row r="677" spans="22:22" x14ac:dyDescent="0.15">
      <c r="V677" s="102" t="s">
        <v>1243</v>
      </c>
    </row>
    <row r="678" spans="22:22" x14ac:dyDescent="0.15">
      <c r="V678" s="102" t="s">
        <v>1244</v>
      </c>
    </row>
    <row r="679" spans="22:22" x14ac:dyDescent="0.15">
      <c r="V679" s="102" t="s">
        <v>479</v>
      </c>
    </row>
    <row r="680" spans="22:22" x14ac:dyDescent="0.15">
      <c r="V680" s="102" t="s">
        <v>469</v>
      </c>
    </row>
    <row r="681" spans="22:22" x14ac:dyDescent="0.15">
      <c r="V681" s="102" t="s">
        <v>1245</v>
      </c>
    </row>
    <row r="682" spans="22:22" x14ac:dyDescent="0.15">
      <c r="V682" s="102" t="s">
        <v>1246</v>
      </c>
    </row>
    <row r="683" spans="22:22" x14ac:dyDescent="0.15">
      <c r="V683" s="102" t="s">
        <v>608</v>
      </c>
    </row>
    <row r="684" spans="22:22" x14ac:dyDescent="0.15">
      <c r="V684" s="102" t="s">
        <v>1247</v>
      </c>
    </row>
    <row r="685" spans="22:22" x14ac:dyDescent="0.15">
      <c r="V685" s="102" t="s">
        <v>1248</v>
      </c>
    </row>
    <row r="686" spans="22:22" x14ac:dyDescent="0.15">
      <c r="V686" s="102" t="s">
        <v>1249</v>
      </c>
    </row>
    <row r="687" spans="22:22" x14ac:dyDescent="0.15">
      <c r="V687" s="102" t="s">
        <v>620</v>
      </c>
    </row>
    <row r="688" spans="22:22" x14ac:dyDescent="0.15">
      <c r="V688" s="102" t="s">
        <v>1250</v>
      </c>
    </row>
    <row r="689" spans="22:22" x14ac:dyDescent="0.15">
      <c r="V689" s="102" t="s">
        <v>1251</v>
      </c>
    </row>
    <row r="690" spans="22:22" x14ac:dyDescent="0.15">
      <c r="V690" s="102" t="s">
        <v>1037</v>
      </c>
    </row>
    <row r="691" spans="22:22" x14ac:dyDescent="0.15">
      <c r="V691" s="102" t="s">
        <v>1252</v>
      </c>
    </row>
    <row r="692" spans="22:22" x14ac:dyDescent="0.15">
      <c r="V692" s="102" t="s">
        <v>794</v>
      </c>
    </row>
    <row r="693" spans="22:22" x14ac:dyDescent="0.15">
      <c r="V693" s="102" t="s">
        <v>1253</v>
      </c>
    </row>
    <row r="694" spans="22:22" x14ac:dyDescent="0.15">
      <c r="V694" s="102" t="s">
        <v>1254</v>
      </c>
    </row>
    <row r="695" spans="22:22" x14ac:dyDescent="0.15">
      <c r="V695" s="102" t="s">
        <v>1255</v>
      </c>
    </row>
    <row r="696" spans="22:22" x14ac:dyDescent="0.15">
      <c r="V696" s="102" t="s">
        <v>1256</v>
      </c>
    </row>
    <row r="697" spans="22:22" x14ac:dyDescent="0.15">
      <c r="V697" s="102" t="s">
        <v>1257</v>
      </c>
    </row>
    <row r="698" spans="22:22" x14ac:dyDescent="0.15">
      <c r="V698" s="102" t="s">
        <v>772</v>
      </c>
    </row>
    <row r="699" spans="22:22" x14ac:dyDescent="0.15">
      <c r="V699" s="102" t="s">
        <v>1258</v>
      </c>
    </row>
    <row r="700" spans="22:22" x14ac:dyDescent="0.15">
      <c r="V700" s="102" t="s">
        <v>519</v>
      </c>
    </row>
    <row r="701" spans="22:22" x14ac:dyDescent="0.15">
      <c r="V701" s="102" t="s">
        <v>1259</v>
      </c>
    </row>
    <row r="702" spans="22:22" x14ac:dyDescent="0.15">
      <c r="V702" s="102" t="s">
        <v>1260</v>
      </c>
    </row>
    <row r="703" spans="22:22" x14ac:dyDescent="0.15">
      <c r="V703" s="102" t="s">
        <v>1261</v>
      </c>
    </row>
    <row r="704" spans="22:22" x14ac:dyDescent="0.15">
      <c r="V704" s="102" t="s">
        <v>1262</v>
      </c>
    </row>
    <row r="705" spans="22:22" x14ac:dyDescent="0.15">
      <c r="V705" s="102" t="s">
        <v>1263</v>
      </c>
    </row>
    <row r="706" spans="22:22" x14ac:dyDescent="0.15">
      <c r="V706" s="102" t="s">
        <v>1264</v>
      </c>
    </row>
    <row r="707" spans="22:22" x14ac:dyDescent="0.15">
      <c r="V707" s="102" t="s">
        <v>723</v>
      </c>
    </row>
    <row r="708" spans="22:22" x14ac:dyDescent="0.15">
      <c r="V708" s="102" t="s">
        <v>789</v>
      </c>
    </row>
    <row r="709" spans="22:22" x14ac:dyDescent="0.15">
      <c r="V709" s="102" t="s">
        <v>594</v>
      </c>
    </row>
    <row r="710" spans="22:22" x14ac:dyDescent="0.15">
      <c r="V710" s="102" t="s">
        <v>1265</v>
      </c>
    </row>
    <row r="711" spans="22:22" x14ac:dyDescent="0.15">
      <c r="V711" s="102" t="s">
        <v>1266</v>
      </c>
    </row>
    <row r="712" spans="22:22" x14ac:dyDescent="0.15">
      <c r="V712" s="102" t="s">
        <v>1267</v>
      </c>
    </row>
    <row r="713" spans="22:22" x14ac:dyDescent="0.15">
      <c r="V713" s="102" t="s">
        <v>1268</v>
      </c>
    </row>
  </sheetData>
  <sheetProtection algorithmName="SHA-512" hashValue="0VlEqrJopR472uWVZbCo1x0vryWziY0mhdJw4YRgQX7hJiRS4E1iOo+euXuTmtUPBrYCBWeFPDk6KaEX5SpKLA==" saltValue="MQzD6sW4VdFKTmvA6q5nVw==" spinCount="100000" sheet="1" formatCells="0" formatColumns="0" formatRows="0" insertColumns="0" insertRows="0" insertHyperlinks="0" deleteColumns="0" deleteRows="0"/>
  <mergeCells count="46">
    <mergeCell ref="C1:AQ1"/>
    <mergeCell ref="C2:AQ2"/>
    <mergeCell ref="C3:Q4"/>
    <mergeCell ref="R3:AB3"/>
    <mergeCell ref="AC3:AO3"/>
    <mergeCell ref="AP3:AQ3"/>
    <mergeCell ref="R4:V4"/>
    <mergeCell ref="W4:AB4"/>
    <mergeCell ref="AC4:AC6"/>
    <mergeCell ref="W5:W6"/>
    <mergeCell ref="AD4:AO4"/>
    <mergeCell ref="AP4:AP6"/>
    <mergeCell ref="AQ4:AQ6"/>
    <mergeCell ref="C5:C6"/>
    <mergeCell ref="D5:D6"/>
    <mergeCell ref="M5:M6"/>
    <mergeCell ref="N5:N6"/>
    <mergeCell ref="O5:O6"/>
    <mergeCell ref="P5:P6"/>
    <mergeCell ref="Q5:Q6"/>
    <mergeCell ref="AG5:AI5"/>
    <mergeCell ref="R5:R6"/>
    <mergeCell ref="S5:S6"/>
    <mergeCell ref="T5:T6"/>
    <mergeCell ref="U5:U6"/>
    <mergeCell ref="V5:V6"/>
    <mergeCell ref="X5:X6"/>
    <mergeCell ref="Y5:Y6"/>
    <mergeCell ref="Z5:Z6"/>
    <mergeCell ref="AA5:AB5"/>
    <mergeCell ref="AD5:AF5"/>
    <mergeCell ref="AJ5:AJ6"/>
    <mergeCell ref="AK5:AK6"/>
    <mergeCell ref="AL5:AL6"/>
    <mergeCell ref="AM5:AM6"/>
    <mergeCell ref="AN5:AO5"/>
    <mergeCell ref="K5:K6"/>
    <mergeCell ref="L5:L6"/>
    <mergeCell ref="A5:A6"/>
    <mergeCell ref="B5:B6"/>
    <mergeCell ref="F5:F6"/>
    <mergeCell ref="G5:G6"/>
    <mergeCell ref="H5:H6"/>
    <mergeCell ref="I5:I6"/>
    <mergeCell ref="J5:J6"/>
    <mergeCell ref="E5:E6"/>
  </mergeCells>
  <phoneticPr fontId="29" type="noConversion"/>
  <dataValidations count="13">
    <dataValidation type="list" showInputMessage="1" showErrorMessage="1" sqref="WWQ983358:WWQ983368 JS8:JS138 JS302 TO8:TO138 TO302 ADK8:ADK138 ADK302 ANG8:ANG138 ANG302 AXC8:AXC138 AXC302 BGY8:BGY138 BGY302 BQU8:BQU138 BQU302 CAQ8:CAQ138 CAQ302 CKM8:CKM138 CKM302 CUI8:CUI138 CUI302 DEE8:DEE138 DEE302 DOA8:DOA138 DOA302 DXW8:DXW138 DXW302 EHS8:EHS138 EHS302 ERO8:ERO138 ERO302 FBK8:FBK138 FBK302 FLG8:FLG138 FLG302 FVC8:FVC138 FVC302 GEY8:GEY138 GEY302 GOU8:GOU138 GOU302 GYQ8:GYQ138 GYQ302 HIM8:HIM138 HIM302 HSI8:HSI138 HSI302 ICE8:ICE138 ICE302 IMA8:IMA138 IMA302 IVW8:IVW138 IVW302 JFS8:JFS138 JFS302 JPO8:JPO138 JPO302 JZK8:JZK138 JZK302 KJG8:KJG138 KJG302 KTC8:KTC138 KTC302 LCY8:LCY138 LCY302 LMU8:LMU138 LMU302 LWQ8:LWQ138 LWQ302 MGM8:MGM138 MGM302 MQI8:MQI138 MQI302 NAE8:NAE138 NAE302 NKA8:NKA138 NKA302 NTW8:NTW138 NTW302 ODS8:ODS138 ODS302 ONO8:ONO138 ONO302 OXK8:OXK138 OXK302 PHG8:PHG138 PHG302 PRC8:PRC138 PRC302 QAY8:QAY138 QAY302 QKU8:QKU138 QKU302 QUQ8:QUQ138 QUQ302 REM8:REM138 REM302 ROI8:ROI138 ROI302 RYE8:RYE138 RYE302 SIA8:SIA138 SIA302 SRW8:SRW138 SRW302 TBS8:TBS138 TBS302 TLO8:TLO138 TLO302 TVK8:TVK138 TVK302 UFG8:UFG138 UFG302 UPC8:UPC138 UPC302 UYY8:UYY138 UYY302 VIU8:VIU138 VIU302 VSQ8:VSQ138 VSQ302 WCM8:WCM138 WCM302 WMI8:WMI138 WMI302 WWE8:WWE138 WWE302 WMU983358:WMU983368 WCY983358:WCY983368 VTC983358:VTC983368 VJG983358:VJG983368 UZK983358:UZK983368 UPO983358:UPO983368 UFS983358:UFS983368 TVW983358:TVW983368 TMA983358:TMA983368 TCE983358:TCE983368 SSI983358:SSI983368 SIM983358:SIM983368 RYQ983358:RYQ983368 ROU983358:ROU983368 REY983358:REY983368 QVC983358:QVC983368 QLG983358:QLG983368 QBK983358:QBK983368 PRO983358:PRO983368 PHS983358:PHS983368 OXW983358:OXW983368 OOA983358:OOA983368 OEE983358:OEE983368 NUI983358:NUI983368 NKM983358:NKM983368 NAQ983358:NAQ983368 MQU983358:MQU983368 MGY983358:MGY983368 LXC983358:LXC983368 LNG983358:LNG983368 LDK983358:LDK983368 KTO983358:KTO983368 KJS983358:KJS983368 JZW983358:JZW983368 JQA983358:JQA983368 JGE983358:JGE983368 IWI983358:IWI983368 IMM983358:IMM983368 ICQ983358:ICQ983368 HSU983358:HSU983368 HIY983358:HIY983368 GZC983358:GZC983368 GPG983358:GPG983368 GFK983358:GFK983368 FVO983358:FVO983368 FLS983358:FLS983368 FBW983358:FBW983368 ESA983358:ESA983368 EIE983358:EIE983368 DYI983358:DYI983368 DOM983358:DOM983368 DEQ983358:DEQ983368 CUU983358:CUU983368 CKY983358:CKY983368 CBC983358:CBC983368 BRG983358:BRG983368 BHK983358:BHK983368 AXO983358:AXO983368 ANS983358:ANS983368 ADW983358:ADW983368 UA983358:UA983368 KE983358:KE983368 P983381:P983391 WWQ917822:WWQ917832 WMU917822:WMU917832 WCY917822:WCY917832 VTC917822:VTC917832 VJG917822:VJG917832 UZK917822:UZK917832 UPO917822:UPO917832 UFS917822:UFS917832 TVW917822:TVW917832 TMA917822:TMA917832 TCE917822:TCE917832 SSI917822:SSI917832 SIM917822:SIM917832 RYQ917822:RYQ917832 ROU917822:ROU917832 REY917822:REY917832 QVC917822:QVC917832 QLG917822:QLG917832 QBK917822:QBK917832 PRO917822:PRO917832 PHS917822:PHS917832 OXW917822:OXW917832 OOA917822:OOA917832 OEE917822:OEE917832 NUI917822:NUI917832 NKM917822:NKM917832 NAQ917822:NAQ917832 MQU917822:MQU917832 MGY917822:MGY917832 LXC917822:LXC917832 LNG917822:LNG917832 LDK917822:LDK917832 KTO917822:KTO917832 KJS917822:KJS917832 JZW917822:JZW917832 JQA917822:JQA917832 JGE917822:JGE917832 IWI917822:IWI917832 IMM917822:IMM917832 ICQ917822:ICQ917832 HSU917822:HSU917832 HIY917822:HIY917832 GZC917822:GZC917832 GPG917822:GPG917832 GFK917822:GFK917832 FVO917822:FVO917832 FLS917822:FLS917832 FBW917822:FBW917832 ESA917822:ESA917832 EIE917822:EIE917832 DYI917822:DYI917832 DOM917822:DOM917832 DEQ917822:DEQ917832 CUU917822:CUU917832 CKY917822:CKY917832 CBC917822:CBC917832 BRG917822:BRG917832 BHK917822:BHK917832 AXO917822:AXO917832 ANS917822:ANS917832 ADW917822:ADW917832 UA917822:UA917832 KE917822:KE917832 P917845:P917855 WWQ852286:WWQ852296 WMU852286:WMU852296 WCY852286:WCY852296 VTC852286:VTC852296 VJG852286:VJG852296 UZK852286:UZK852296 UPO852286:UPO852296 UFS852286:UFS852296 TVW852286:TVW852296 TMA852286:TMA852296 TCE852286:TCE852296 SSI852286:SSI852296 SIM852286:SIM852296 RYQ852286:RYQ852296 ROU852286:ROU852296 REY852286:REY852296 QVC852286:QVC852296 QLG852286:QLG852296 QBK852286:QBK852296 PRO852286:PRO852296 PHS852286:PHS852296 OXW852286:OXW852296 OOA852286:OOA852296 OEE852286:OEE852296 NUI852286:NUI852296 NKM852286:NKM852296 NAQ852286:NAQ852296 MQU852286:MQU852296 MGY852286:MGY852296 LXC852286:LXC852296 LNG852286:LNG852296 LDK852286:LDK852296 KTO852286:KTO852296 KJS852286:KJS852296 JZW852286:JZW852296 JQA852286:JQA852296 JGE852286:JGE852296 IWI852286:IWI852296 IMM852286:IMM852296 ICQ852286:ICQ852296 HSU852286:HSU852296 HIY852286:HIY852296 GZC852286:GZC852296 GPG852286:GPG852296 GFK852286:GFK852296 FVO852286:FVO852296 FLS852286:FLS852296 FBW852286:FBW852296 ESA852286:ESA852296 EIE852286:EIE852296 DYI852286:DYI852296 DOM852286:DOM852296 DEQ852286:DEQ852296 CUU852286:CUU852296 CKY852286:CKY852296 CBC852286:CBC852296 BRG852286:BRG852296 BHK852286:BHK852296 AXO852286:AXO852296 ANS852286:ANS852296 ADW852286:ADW852296 UA852286:UA852296 KE852286:KE852296 P852309:P852319 WWQ786750:WWQ786760 WMU786750:WMU786760 WCY786750:WCY786760 VTC786750:VTC786760 VJG786750:VJG786760 UZK786750:UZK786760 UPO786750:UPO786760 UFS786750:UFS786760 TVW786750:TVW786760 TMA786750:TMA786760 TCE786750:TCE786760 SSI786750:SSI786760 SIM786750:SIM786760 RYQ786750:RYQ786760 ROU786750:ROU786760 REY786750:REY786760 QVC786750:QVC786760 QLG786750:QLG786760 QBK786750:QBK786760 PRO786750:PRO786760 PHS786750:PHS786760 OXW786750:OXW786760 OOA786750:OOA786760 OEE786750:OEE786760 NUI786750:NUI786760 NKM786750:NKM786760 NAQ786750:NAQ786760 MQU786750:MQU786760 MGY786750:MGY786760 LXC786750:LXC786760 LNG786750:LNG786760 LDK786750:LDK786760 KTO786750:KTO786760 KJS786750:KJS786760 JZW786750:JZW786760 JQA786750:JQA786760 JGE786750:JGE786760 IWI786750:IWI786760 IMM786750:IMM786760 ICQ786750:ICQ786760 HSU786750:HSU786760 HIY786750:HIY786760 GZC786750:GZC786760 GPG786750:GPG786760 GFK786750:GFK786760 FVO786750:FVO786760 FLS786750:FLS786760 FBW786750:FBW786760 ESA786750:ESA786760 EIE786750:EIE786760 DYI786750:DYI786760 DOM786750:DOM786760 DEQ786750:DEQ786760 CUU786750:CUU786760 CKY786750:CKY786760 CBC786750:CBC786760 BRG786750:BRG786760 BHK786750:BHK786760 AXO786750:AXO786760 ANS786750:ANS786760 ADW786750:ADW786760 UA786750:UA786760 KE786750:KE786760 P786773:P786783 WWQ721214:WWQ721224 WMU721214:WMU721224 WCY721214:WCY721224 VTC721214:VTC721224 VJG721214:VJG721224 UZK721214:UZK721224 UPO721214:UPO721224 UFS721214:UFS721224 TVW721214:TVW721224 TMA721214:TMA721224 TCE721214:TCE721224 SSI721214:SSI721224 SIM721214:SIM721224 RYQ721214:RYQ721224 ROU721214:ROU721224 REY721214:REY721224 QVC721214:QVC721224 QLG721214:QLG721224 QBK721214:QBK721224 PRO721214:PRO721224 PHS721214:PHS721224 OXW721214:OXW721224 OOA721214:OOA721224 OEE721214:OEE721224 NUI721214:NUI721224 NKM721214:NKM721224 NAQ721214:NAQ721224 MQU721214:MQU721224 MGY721214:MGY721224 LXC721214:LXC721224 LNG721214:LNG721224 LDK721214:LDK721224 KTO721214:KTO721224 KJS721214:KJS721224 JZW721214:JZW721224 JQA721214:JQA721224 JGE721214:JGE721224 IWI721214:IWI721224 IMM721214:IMM721224 ICQ721214:ICQ721224 HSU721214:HSU721224 HIY721214:HIY721224 GZC721214:GZC721224 GPG721214:GPG721224 GFK721214:GFK721224 FVO721214:FVO721224 FLS721214:FLS721224 FBW721214:FBW721224 ESA721214:ESA721224 EIE721214:EIE721224 DYI721214:DYI721224 DOM721214:DOM721224 DEQ721214:DEQ721224 CUU721214:CUU721224 CKY721214:CKY721224 CBC721214:CBC721224 BRG721214:BRG721224 BHK721214:BHK721224 AXO721214:AXO721224 ANS721214:ANS721224 ADW721214:ADW721224 UA721214:UA721224 KE721214:KE721224 P721237:P721247 WWQ655678:WWQ655688 WMU655678:WMU655688 WCY655678:WCY655688 VTC655678:VTC655688 VJG655678:VJG655688 UZK655678:UZK655688 UPO655678:UPO655688 UFS655678:UFS655688 TVW655678:TVW655688 TMA655678:TMA655688 TCE655678:TCE655688 SSI655678:SSI655688 SIM655678:SIM655688 RYQ655678:RYQ655688 ROU655678:ROU655688 REY655678:REY655688 QVC655678:QVC655688 QLG655678:QLG655688 QBK655678:QBK655688 PRO655678:PRO655688 PHS655678:PHS655688 OXW655678:OXW655688 OOA655678:OOA655688 OEE655678:OEE655688 NUI655678:NUI655688 NKM655678:NKM655688 NAQ655678:NAQ655688 MQU655678:MQU655688 MGY655678:MGY655688 LXC655678:LXC655688 LNG655678:LNG655688 LDK655678:LDK655688 KTO655678:KTO655688 KJS655678:KJS655688 JZW655678:JZW655688 JQA655678:JQA655688 JGE655678:JGE655688 IWI655678:IWI655688 IMM655678:IMM655688 ICQ655678:ICQ655688 HSU655678:HSU655688 HIY655678:HIY655688 GZC655678:GZC655688 GPG655678:GPG655688 GFK655678:GFK655688 FVO655678:FVO655688 FLS655678:FLS655688 FBW655678:FBW655688 ESA655678:ESA655688 EIE655678:EIE655688 DYI655678:DYI655688 DOM655678:DOM655688 DEQ655678:DEQ655688 CUU655678:CUU655688 CKY655678:CKY655688 CBC655678:CBC655688 BRG655678:BRG655688 BHK655678:BHK655688 AXO655678:AXO655688 ANS655678:ANS655688 ADW655678:ADW655688 UA655678:UA655688 KE655678:KE655688 P655701:P655711 WWQ590142:WWQ590152 WMU590142:WMU590152 WCY590142:WCY590152 VTC590142:VTC590152 VJG590142:VJG590152 UZK590142:UZK590152 UPO590142:UPO590152 UFS590142:UFS590152 TVW590142:TVW590152 TMA590142:TMA590152 TCE590142:TCE590152 SSI590142:SSI590152 SIM590142:SIM590152 RYQ590142:RYQ590152 ROU590142:ROU590152 REY590142:REY590152 QVC590142:QVC590152 QLG590142:QLG590152 QBK590142:QBK590152 PRO590142:PRO590152 PHS590142:PHS590152 OXW590142:OXW590152 OOA590142:OOA590152 OEE590142:OEE590152 NUI590142:NUI590152 NKM590142:NKM590152 NAQ590142:NAQ590152 MQU590142:MQU590152 MGY590142:MGY590152 LXC590142:LXC590152 LNG590142:LNG590152 LDK590142:LDK590152 KTO590142:KTO590152 KJS590142:KJS590152 JZW590142:JZW590152 JQA590142:JQA590152 JGE590142:JGE590152 IWI590142:IWI590152 IMM590142:IMM590152 ICQ590142:ICQ590152 HSU590142:HSU590152 HIY590142:HIY590152 GZC590142:GZC590152 GPG590142:GPG590152 GFK590142:GFK590152 FVO590142:FVO590152 FLS590142:FLS590152 FBW590142:FBW590152 ESA590142:ESA590152 EIE590142:EIE590152 DYI590142:DYI590152 DOM590142:DOM590152 DEQ590142:DEQ590152 CUU590142:CUU590152 CKY590142:CKY590152 CBC590142:CBC590152 BRG590142:BRG590152 BHK590142:BHK590152 AXO590142:AXO590152 ANS590142:ANS590152 ADW590142:ADW590152 UA590142:UA590152 KE590142:KE590152 P590165:P590175 WWQ524606:WWQ524616 WMU524606:WMU524616 WCY524606:WCY524616 VTC524606:VTC524616 VJG524606:VJG524616 UZK524606:UZK524616 UPO524606:UPO524616 UFS524606:UFS524616 TVW524606:TVW524616 TMA524606:TMA524616 TCE524606:TCE524616 SSI524606:SSI524616 SIM524606:SIM524616 RYQ524606:RYQ524616 ROU524606:ROU524616 REY524606:REY524616 QVC524606:QVC524616 QLG524606:QLG524616 QBK524606:QBK524616 PRO524606:PRO524616 PHS524606:PHS524616 OXW524606:OXW524616 OOA524606:OOA524616 OEE524606:OEE524616 NUI524606:NUI524616 NKM524606:NKM524616 NAQ524606:NAQ524616 MQU524606:MQU524616 MGY524606:MGY524616 LXC524606:LXC524616 LNG524606:LNG524616 LDK524606:LDK524616 KTO524606:KTO524616 KJS524606:KJS524616 JZW524606:JZW524616 JQA524606:JQA524616 JGE524606:JGE524616 IWI524606:IWI524616 IMM524606:IMM524616 ICQ524606:ICQ524616 HSU524606:HSU524616 HIY524606:HIY524616 GZC524606:GZC524616 GPG524606:GPG524616 GFK524606:GFK524616 FVO524606:FVO524616 FLS524606:FLS524616 FBW524606:FBW524616 ESA524606:ESA524616 EIE524606:EIE524616 DYI524606:DYI524616 DOM524606:DOM524616 DEQ524606:DEQ524616 CUU524606:CUU524616 CKY524606:CKY524616 CBC524606:CBC524616 BRG524606:BRG524616 BHK524606:BHK524616 AXO524606:AXO524616 ANS524606:ANS524616 ADW524606:ADW524616 UA524606:UA524616 KE524606:KE524616 P524629:P524639 WWQ459070:WWQ459080 WMU459070:WMU459080 WCY459070:WCY459080 VTC459070:VTC459080 VJG459070:VJG459080 UZK459070:UZK459080 UPO459070:UPO459080 UFS459070:UFS459080 TVW459070:TVW459080 TMA459070:TMA459080 TCE459070:TCE459080 SSI459070:SSI459080 SIM459070:SIM459080 RYQ459070:RYQ459080 ROU459070:ROU459080 REY459070:REY459080 QVC459070:QVC459080 QLG459070:QLG459080 QBK459070:QBK459080 PRO459070:PRO459080 PHS459070:PHS459080 OXW459070:OXW459080 OOA459070:OOA459080 OEE459070:OEE459080 NUI459070:NUI459080 NKM459070:NKM459080 NAQ459070:NAQ459080 MQU459070:MQU459080 MGY459070:MGY459080 LXC459070:LXC459080 LNG459070:LNG459080 LDK459070:LDK459080 KTO459070:KTO459080 KJS459070:KJS459080 JZW459070:JZW459080 JQA459070:JQA459080 JGE459070:JGE459080 IWI459070:IWI459080 IMM459070:IMM459080 ICQ459070:ICQ459080 HSU459070:HSU459080 HIY459070:HIY459080 GZC459070:GZC459080 GPG459070:GPG459080 GFK459070:GFK459080 FVO459070:FVO459080 FLS459070:FLS459080 FBW459070:FBW459080 ESA459070:ESA459080 EIE459070:EIE459080 DYI459070:DYI459080 DOM459070:DOM459080 DEQ459070:DEQ459080 CUU459070:CUU459080 CKY459070:CKY459080 CBC459070:CBC459080 BRG459070:BRG459080 BHK459070:BHK459080 AXO459070:AXO459080 ANS459070:ANS459080 ADW459070:ADW459080 UA459070:UA459080 KE459070:KE459080 P459093:P459103 WWQ393534:WWQ393544 WMU393534:WMU393544 WCY393534:WCY393544 VTC393534:VTC393544 VJG393534:VJG393544 UZK393534:UZK393544 UPO393534:UPO393544 UFS393534:UFS393544 TVW393534:TVW393544 TMA393534:TMA393544 TCE393534:TCE393544 SSI393534:SSI393544 SIM393534:SIM393544 RYQ393534:RYQ393544 ROU393534:ROU393544 REY393534:REY393544 QVC393534:QVC393544 QLG393534:QLG393544 QBK393534:QBK393544 PRO393534:PRO393544 PHS393534:PHS393544 OXW393534:OXW393544 OOA393534:OOA393544 OEE393534:OEE393544 NUI393534:NUI393544 NKM393534:NKM393544 NAQ393534:NAQ393544 MQU393534:MQU393544 MGY393534:MGY393544 LXC393534:LXC393544 LNG393534:LNG393544 LDK393534:LDK393544 KTO393534:KTO393544 KJS393534:KJS393544 JZW393534:JZW393544 JQA393534:JQA393544 JGE393534:JGE393544 IWI393534:IWI393544 IMM393534:IMM393544 ICQ393534:ICQ393544 HSU393534:HSU393544 HIY393534:HIY393544 GZC393534:GZC393544 GPG393534:GPG393544 GFK393534:GFK393544 FVO393534:FVO393544 FLS393534:FLS393544 FBW393534:FBW393544 ESA393534:ESA393544 EIE393534:EIE393544 DYI393534:DYI393544 DOM393534:DOM393544 DEQ393534:DEQ393544 CUU393534:CUU393544 CKY393534:CKY393544 CBC393534:CBC393544 BRG393534:BRG393544 BHK393534:BHK393544 AXO393534:AXO393544 ANS393534:ANS393544 ADW393534:ADW393544 UA393534:UA393544 KE393534:KE393544 P393557:P393567 WWQ327998:WWQ328008 WMU327998:WMU328008 WCY327998:WCY328008 VTC327998:VTC328008 VJG327998:VJG328008 UZK327998:UZK328008 UPO327998:UPO328008 UFS327998:UFS328008 TVW327998:TVW328008 TMA327998:TMA328008 TCE327998:TCE328008 SSI327998:SSI328008 SIM327998:SIM328008 RYQ327998:RYQ328008 ROU327998:ROU328008 REY327998:REY328008 QVC327998:QVC328008 QLG327998:QLG328008 QBK327998:QBK328008 PRO327998:PRO328008 PHS327998:PHS328008 OXW327998:OXW328008 OOA327998:OOA328008 OEE327998:OEE328008 NUI327998:NUI328008 NKM327998:NKM328008 NAQ327998:NAQ328008 MQU327998:MQU328008 MGY327998:MGY328008 LXC327998:LXC328008 LNG327998:LNG328008 LDK327998:LDK328008 KTO327998:KTO328008 KJS327998:KJS328008 JZW327998:JZW328008 JQA327998:JQA328008 JGE327998:JGE328008 IWI327998:IWI328008 IMM327998:IMM328008 ICQ327998:ICQ328008 HSU327998:HSU328008 HIY327998:HIY328008 GZC327998:GZC328008 GPG327998:GPG328008 GFK327998:GFK328008 FVO327998:FVO328008 FLS327998:FLS328008 FBW327998:FBW328008 ESA327998:ESA328008 EIE327998:EIE328008 DYI327998:DYI328008 DOM327998:DOM328008 DEQ327998:DEQ328008 CUU327998:CUU328008 CKY327998:CKY328008 CBC327998:CBC328008 BRG327998:BRG328008 BHK327998:BHK328008 AXO327998:AXO328008 ANS327998:ANS328008 ADW327998:ADW328008 UA327998:UA328008 KE327998:KE328008 P328021:P328031 WWQ262462:WWQ262472 WMU262462:WMU262472 WCY262462:WCY262472 VTC262462:VTC262472 VJG262462:VJG262472 UZK262462:UZK262472 UPO262462:UPO262472 UFS262462:UFS262472 TVW262462:TVW262472 TMA262462:TMA262472 TCE262462:TCE262472 SSI262462:SSI262472 SIM262462:SIM262472 RYQ262462:RYQ262472 ROU262462:ROU262472 REY262462:REY262472 QVC262462:QVC262472 QLG262462:QLG262472 QBK262462:QBK262472 PRO262462:PRO262472 PHS262462:PHS262472 OXW262462:OXW262472 OOA262462:OOA262472 OEE262462:OEE262472 NUI262462:NUI262472 NKM262462:NKM262472 NAQ262462:NAQ262472 MQU262462:MQU262472 MGY262462:MGY262472 LXC262462:LXC262472 LNG262462:LNG262472 LDK262462:LDK262472 KTO262462:KTO262472 KJS262462:KJS262472 JZW262462:JZW262472 JQA262462:JQA262472 JGE262462:JGE262472 IWI262462:IWI262472 IMM262462:IMM262472 ICQ262462:ICQ262472 HSU262462:HSU262472 HIY262462:HIY262472 GZC262462:GZC262472 GPG262462:GPG262472 GFK262462:GFK262472 FVO262462:FVO262472 FLS262462:FLS262472 FBW262462:FBW262472 ESA262462:ESA262472 EIE262462:EIE262472 DYI262462:DYI262472 DOM262462:DOM262472 DEQ262462:DEQ262472 CUU262462:CUU262472 CKY262462:CKY262472 CBC262462:CBC262472 BRG262462:BRG262472 BHK262462:BHK262472 AXO262462:AXO262472 ANS262462:ANS262472 ADW262462:ADW262472 UA262462:UA262472 KE262462:KE262472 P262485:P262495 WWQ196926:WWQ196936 WMU196926:WMU196936 WCY196926:WCY196936 VTC196926:VTC196936 VJG196926:VJG196936 UZK196926:UZK196936 UPO196926:UPO196936 UFS196926:UFS196936 TVW196926:TVW196936 TMA196926:TMA196936 TCE196926:TCE196936 SSI196926:SSI196936 SIM196926:SIM196936 RYQ196926:RYQ196936 ROU196926:ROU196936 REY196926:REY196936 QVC196926:QVC196936 QLG196926:QLG196936 QBK196926:QBK196936 PRO196926:PRO196936 PHS196926:PHS196936 OXW196926:OXW196936 OOA196926:OOA196936 OEE196926:OEE196936 NUI196926:NUI196936 NKM196926:NKM196936 NAQ196926:NAQ196936 MQU196926:MQU196936 MGY196926:MGY196936 LXC196926:LXC196936 LNG196926:LNG196936 LDK196926:LDK196936 KTO196926:KTO196936 KJS196926:KJS196936 JZW196926:JZW196936 JQA196926:JQA196936 JGE196926:JGE196936 IWI196926:IWI196936 IMM196926:IMM196936 ICQ196926:ICQ196936 HSU196926:HSU196936 HIY196926:HIY196936 GZC196926:GZC196936 GPG196926:GPG196936 GFK196926:GFK196936 FVO196926:FVO196936 FLS196926:FLS196936 FBW196926:FBW196936 ESA196926:ESA196936 EIE196926:EIE196936 DYI196926:DYI196936 DOM196926:DOM196936 DEQ196926:DEQ196936 CUU196926:CUU196936 CKY196926:CKY196936 CBC196926:CBC196936 BRG196926:BRG196936 BHK196926:BHK196936 AXO196926:AXO196936 ANS196926:ANS196936 ADW196926:ADW196936 UA196926:UA196936 KE196926:KE196936 P196949:P196959 WWQ131390:WWQ131400 WMU131390:WMU131400 WCY131390:WCY131400 VTC131390:VTC131400 VJG131390:VJG131400 UZK131390:UZK131400 UPO131390:UPO131400 UFS131390:UFS131400 TVW131390:TVW131400 TMA131390:TMA131400 TCE131390:TCE131400 SSI131390:SSI131400 SIM131390:SIM131400 RYQ131390:RYQ131400 ROU131390:ROU131400 REY131390:REY131400 QVC131390:QVC131400 QLG131390:QLG131400 QBK131390:QBK131400 PRO131390:PRO131400 PHS131390:PHS131400 OXW131390:OXW131400 OOA131390:OOA131400 OEE131390:OEE131400 NUI131390:NUI131400 NKM131390:NKM131400 NAQ131390:NAQ131400 MQU131390:MQU131400 MGY131390:MGY131400 LXC131390:LXC131400 LNG131390:LNG131400 LDK131390:LDK131400 KTO131390:KTO131400 KJS131390:KJS131400 JZW131390:JZW131400 JQA131390:JQA131400 JGE131390:JGE131400 IWI131390:IWI131400 IMM131390:IMM131400 ICQ131390:ICQ131400 HSU131390:HSU131400 HIY131390:HIY131400 GZC131390:GZC131400 GPG131390:GPG131400 GFK131390:GFK131400 FVO131390:FVO131400 FLS131390:FLS131400 FBW131390:FBW131400 ESA131390:ESA131400 EIE131390:EIE131400 DYI131390:DYI131400 DOM131390:DOM131400 DEQ131390:DEQ131400 CUU131390:CUU131400 CKY131390:CKY131400 CBC131390:CBC131400 BRG131390:BRG131400 BHK131390:BHK131400 AXO131390:AXO131400 ANS131390:ANS131400 ADW131390:ADW131400 UA131390:UA131400 KE131390:KE131400 P131413:P131423 WWQ65854:WWQ65864 WMU65854:WMU65864 WCY65854:WCY65864 VTC65854:VTC65864 VJG65854:VJG65864 UZK65854:UZK65864 UPO65854:UPO65864 UFS65854:UFS65864 TVW65854:TVW65864 TMA65854:TMA65864 TCE65854:TCE65864 SSI65854:SSI65864 SIM65854:SIM65864 RYQ65854:RYQ65864 ROU65854:ROU65864 REY65854:REY65864 QVC65854:QVC65864 QLG65854:QLG65864 QBK65854:QBK65864 PRO65854:PRO65864 PHS65854:PHS65864 OXW65854:OXW65864 OOA65854:OOA65864 OEE65854:OEE65864 NUI65854:NUI65864 NKM65854:NKM65864 NAQ65854:NAQ65864 MQU65854:MQU65864 MGY65854:MGY65864 LXC65854:LXC65864 LNG65854:LNG65864 LDK65854:LDK65864 KTO65854:KTO65864 KJS65854:KJS65864 JZW65854:JZW65864 JQA65854:JQA65864 JGE65854:JGE65864 IWI65854:IWI65864 IMM65854:IMM65864 ICQ65854:ICQ65864 HSU65854:HSU65864 HIY65854:HIY65864 GZC65854:GZC65864 GPG65854:GPG65864 GFK65854:GFK65864 FVO65854:FVO65864 FLS65854:FLS65864 FBW65854:FBW65864 ESA65854:ESA65864 EIE65854:EIE65864 DYI65854:DYI65864 DOM65854:DOM65864 DEQ65854:DEQ65864 CUU65854:CUU65864 CKY65854:CKY65864 CBC65854:CBC65864 BRG65854:BRG65864 BHK65854:BHK65864 AXO65854:AXO65864 ANS65854:ANS65864 ADW65854:ADW65864 UA65854:UA65864 KE65854:KE65864 P65877:P65887" xr:uid="{00000000-0002-0000-0600-000003000000}">
      <formula1>$O$368:$O$383</formula1>
    </dataValidation>
    <dataValidation type="list" showInputMessage="1" showErrorMessage="1" sqref="T65877:T65887 JV8:JV138 JV302 TR8:TR138 TR302 ADN8:ADN138 ADN302 ANJ8:ANJ138 ANJ302 AXF8:AXF138 AXF302 BHB8:BHB138 BHB302 BQX8:BQX138 BQX302 CAT8:CAT138 CAT302 CKP8:CKP138 CKP302 CUL8:CUL138 CUL302 DEH8:DEH138 DEH302 DOD8:DOD138 DOD302 DXZ8:DXZ138 DXZ302 EHV8:EHV138 EHV302 ERR8:ERR138 ERR302 FBN8:FBN138 FBN302 FLJ8:FLJ138 FLJ302 FVF8:FVF138 FVF302 GFB8:GFB138 GFB302 GOX8:GOX138 GOX302 GYT8:GYT138 GYT302 HIP8:HIP138 HIP302 HSL8:HSL138 HSL302 ICH8:ICH138 ICH302 IMD8:IMD138 IMD302 IVZ8:IVZ138 IVZ302 JFV8:JFV138 JFV302 JPR8:JPR138 JPR302 JZN8:JZN138 JZN302 KJJ8:KJJ138 KJJ302 KTF8:KTF138 KTF302 LDB8:LDB138 LDB302 LMX8:LMX138 LMX302 LWT8:LWT138 LWT302 MGP8:MGP138 MGP302 MQL8:MQL138 MQL302 NAH8:NAH138 NAH302 NKD8:NKD138 NKD302 NTZ8:NTZ138 NTZ302 ODV8:ODV138 ODV302 ONR8:ONR138 ONR302 OXN8:OXN138 OXN302 PHJ8:PHJ138 PHJ302 PRF8:PRF138 PRF302 QBB8:QBB138 QBB302 QKX8:QKX138 QKX302 QUT8:QUT138 QUT302 REP8:REP138 REP302 ROL8:ROL138 ROL302 RYH8:RYH138 RYH302 SID8:SID138 SID302 SRZ8:SRZ138 SRZ302 TBV8:TBV138 TBV302 TLR8:TLR138 TLR302 TVN8:TVN138 TVN302 UFJ8:UFJ138 UFJ302 UPF8:UPF138 UPF302 UZB8:UZB138 UZB302 VIX8:VIX138 VIX302 VST8:VST138 VST302 WCP8:WCP138 WCP302 WML8:WML138 WML302 WWH8:WWH138 WWH302 WWT983358:WWT983368 WMX983358:WMX983368 WDB983358:WDB983368 VTF983358:VTF983368 VJJ983358:VJJ983368 UZN983358:UZN983368 UPR983358:UPR983368 UFV983358:UFV983368 TVZ983358:TVZ983368 TMD983358:TMD983368 TCH983358:TCH983368 SSL983358:SSL983368 SIP983358:SIP983368 RYT983358:RYT983368 ROX983358:ROX983368 RFB983358:RFB983368 QVF983358:QVF983368 QLJ983358:QLJ983368 QBN983358:QBN983368 PRR983358:PRR983368 PHV983358:PHV983368 OXZ983358:OXZ983368 OOD983358:OOD983368 OEH983358:OEH983368 NUL983358:NUL983368 NKP983358:NKP983368 NAT983358:NAT983368 MQX983358:MQX983368 MHB983358:MHB983368 LXF983358:LXF983368 LNJ983358:LNJ983368 LDN983358:LDN983368 KTR983358:KTR983368 KJV983358:KJV983368 JZZ983358:JZZ983368 JQD983358:JQD983368 JGH983358:JGH983368 IWL983358:IWL983368 IMP983358:IMP983368 ICT983358:ICT983368 HSX983358:HSX983368 HJB983358:HJB983368 GZF983358:GZF983368 GPJ983358:GPJ983368 GFN983358:GFN983368 FVR983358:FVR983368 FLV983358:FLV983368 FBZ983358:FBZ983368 ESD983358:ESD983368 EIH983358:EIH983368 DYL983358:DYL983368 DOP983358:DOP983368 DET983358:DET983368 CUX983358:CUX983368 CLB983358:CLB983368 CBF983358:CBF983368 BRJ983358:BRJ983368 BHN983358:BHN983368 AXR983358:AXR983368 ANV983358:ANV983368 ADZ983358:ADZ983368 UD983358:UD983368 KH983358:KH983368 T983381:T983391 WWT917822:WWT917832 WMX917822:WMX917832 WDB917822:WDB917832 VTF917822:VTF917832 VJJ917822:VJJ917832 UZN917822:UZN917832 UPR917822:UPR917832 UFV917822:UFV917832 TVZ917822:TVZ917832 TMD917822:TMD917832 TCH917822:TCH917832 SSL917822:SSL917832 SIP917822:SIP917832 RYT917822:RYT917832 ROX917822:ROX917832 RFB917822:RFB917832 QVF917822:QVF917832 QLJ917822:QLJ917832 QBN917822:QBN917832 PRR917822:PRR917832 PHV917822:PHV917832 OXZ917822:OXZ917832 OOD917822:OOD917832 OEH917822:OEH917832 NUL917822:NUL917832 NKP917822:NKP917832 NAT917822:NAT917832 MQX917822:MQX917832 MHB917822:MHB917832 LXF917822:LXF917832 LNJ917822:LNJ917832 LDN917822:LDN917832 KTR917822:KTR917832 KJV917822:KJV917832 JZZ917822:JZZ917832 JQD917822:JQD917832 JGH917822:JGH917832 IWL917822:IWL917832 IMP917822:IMP917832 ICT917822:ICT917832 HSX917822:HSX917832 HJB917822:HJB917832 GZF917822:GZF917832 GPJ917822:GPJ917832 GFN917822:GFN917832 FVR917822:FVR917832 FLV917822:FLV917832 FBZ917822:FBZ917832 ESD917822:ESD917832 EIH917822:EIH917832 DYL917822:DYL917832 DOP917822:DOP917832 DET917822:DET917832 CUX917822:CUX917832 CLB917822:CLB917832 CBF917822:CBF917832 BRJ917822:BRJ917832 BHN917822:BHN917832 AXR917822:AXR917832 ANV917822:ANV917832 ADZ917822:ADZ917832 UD917822:UD917832 KH917822:KH917832 T917845:T917855 WWT852286:WWT852296 WMX852286:WMX852296 WDB852286:WDB852296 VTF852286:VTF852296 VJJ852286:VJJ852296 UZN852286:UZN852296 UPR852286:UPR852296 UFV852286:UFV852296 TVZ852286:TVZ852296 TMD852286:TMD852296 TCH852286:TCH852296 SSL852286:SSL852296 SIP852286:SIP852296 RYT852286:RYT852296 ROX852286:ROX852296 RFB852286:RFB852296 QVF852286:QVF852296 QLJ852286:QLJ852296 QBN852286:QBN852296 PRR852286:PRR852296 PHV852286:PHV852296 OXZ852286:OXZ852296 OOD852286:OOD852296 OEH852286:OEH852296 NUL852286:NUL852296 NKP852286:NKP852296 NAT852286:NAT852296 MQX852286:MQX852296 MHB852286:MHB852296 LXF852286:LXF852296 LNJ852286:LNJ852296 LDN852286:LDN852296 KTR852286:KTR852296 KJV852286:KJV852296 JZZ852286:JZZ852296 JQD852286:JQD852296 JGH852286:JGH852296 IWL852286:IWL852296 IMP852286:IMP852296 ICT852286:ICT852296 HSX852286:HSX852296 HJB852286:HJB852296 GZF852286:GZF852296 GPJ852286:GPJ852296 GFN852286:GFN852296 FVR852286:FVR852296 FLV852286:FLV852296 FBZ852286:FBZ852296 ESD852286:ESD852296 EIH852286:EIH852296 DYL852286:DYL852296 DOP852286:DOP852296 DET852286:DET852296 CUX852286:CUX852296 CLB852286:CLB852296 CBF852286:CBF852296 BRJ852286:BRJ852296 BHN852286:BHN852296 AXR852286:AXR852296 ANV852286:ANV852296 ADZ852286:ADZ852296 UD852286:UD852296 KH852286:KH852296 T852309:T852319 WWT786750:WWT786760 WMX786750:WMX786760 WDB786750:WDB786760 VTF786750:VTF786760 VJJ786750:VJJ786760 UZN786750:UZN786760 UPR786750:UPR786760 UFV786750:UFV786760 TVZ786750:TVZ786760 TMD786750:TMD786760 TCH786750:TCH786760 SSL786750:SSL786760 SIP786750:SIP786760 RYT786750:RYT786760 ROX786750:ROX786760 RFB786750:RFB786760 QVF786750:QVF786760 QLJ786750:QLJ786760 QBN786750:QBN786760 PRR786750:PRR786760 PHV786750:PHV786760 OXZ786750:OXZ786760 OOD786750:OOD786760 OEH786750:OEH786760 NUL786750:NUL786760 NKP786750:NKP786760 NAT786750:NAT786760 MQX786750:MQX786760 MHB786750:MHB786760 LXF786750:LXF786760 LNJ786750:LNJ786760 LDN786750:LDN786760 KTR786750:KTR786760 KJV786750:KJV786760 JZZ786750:JZZ786760 JQD786750:JQD786760 JGH786750:JGH786760 IWL786750:IWL786760 IMP786750:IMP786760 ICT786750:ICT786760 HSX786750:HSX786760 HJB786750:HJB786760 GZF786750:GZF786760 GPJ786750:GPJ786760 GFN786750:GFN786760 FVR786750:FVR786760 FLV786750:FLV786760 FBZ786750:FBZ786760 ESD786750:ESD786760 EIH786750:EIH786760 DYL786750:DYL786760 DOP786750:DOP786760 DET786750:DET786760 CUX786750:CUX786760 CLB786750:CLB786760 CBF786750:CBF786760 BRJ786750:BRJ786760 BHN786750:BHN786760 AXR786750:AXR786760 ANV786750:ANV786760 ADZ786750:ADZ786760 UD786750:UD786760 KH786750:KH786760 T786773:T786783 WWT721214:WWT721224 WMX721214:WMX721224 WDB721214:WDB721224 VTF721214:VTF721224 VJJ721214:VJJ721224 UZN721214:UZN721224 UPR721214:UPR721224 UFV721214:UFV721224 TVZ721214:TVZ721224 TMD721214:TMD721224 TCH721214:TCH721224 SSL721214:SSL721224 SIP721214:SIP721224 RYT721214:RYT721224 ROX721214:ROX721224 RFB721214:RFB721224 QVF721214:QVF721224 QLJ721214:QLJ721224 QBN721214:QBN721224 PRR721214:PRR721224 PHV721214:PHV721224 OXZ721214:OXZ721224 OOD721214:OOD721224 OEH721214:OEH721224 NUL721214:NUL721224 NKP721214:NKP721224 NAT721214:NAT721224 MQX721214:MQX721224 MHB721214:MHB721224 LXF721214:LXF721224 LNJ721214:LNJ721224 LDN721214:LDN721224 KTR721214:KTR721224 KJV721214:KJV721224 JZZ721214:JZZ721224 JQD721214:JQD721224 JGH721214:JGH721224 IWL721214:IWL721224 IMP721214:IMP721224 ICT721214:ICT721224 HSX721214:HSX721224 HJB721214:HJB721224 GZF721214:GZF721224 GPJ721214:GPJ721224 GFN721214:GFN721224 FVR721214:FVR721224 FLV721214:FLV721224 FBZ721214:FBZ721224 ESD721214:ESD721224 EIH721214:EIH721224 DYL721214:DYL721224 DOP721214:DOP721224 DET721214:DET721224 CUX721214:CUX721224 CLB721214:CLB721224 CBF721214:CBF721224 BRJ721214:BRJ721224 BHN721214:BHN721224 AXR721214:AXR721224 ANV721214:ANV721224 ADZ721214:ADZ721224 UD721214:UD721224 KH721214:KH721224 T721237:T721247 WWT655678:WWT655688 WMX655678:WMX655688 WDB655678:WDB655688 VTF655678:VTF655688 VJJ655678:VJJ655688 UZN655678:UZN655688 UPR655678:UPR655688 UFV655678:UFV655688 TVZ655678:TVZ655688 TMD655678:TMD655688 TCH655678:TCH655688 SSL655678:SSL655688 SIP655678:SIP655688 RYT655678:RYT655688 ROX655678:ROX655688 RFB655678:RFB655688 QVF655678:QVF655688 QLJ655678:QLJ655688 QBN655678:QBN655688 PRR655678:PRR655688 PHV655678:PHV655688 OXZ655678:OXZ655688 OOD655678:OOD655688 OEH655678:OEH655688 NUL655678:NUL655688 NKP655678:NKP655688 NAT655678:NAT655688 MQX655678:MQX655688 MHB655678:MHB655688 LXF655678:LXF655688 LNJ655678:LNJ655688 LDN655678:LDN655688 KTR655678:KTR655688 KJV655678:KJV655688 JZZ655678:JZZ655688 JQD655678:JQD655688 JGH655678:JGH655688 IWL655678:IWL655688 IMP655678:IMP655688 ICT655678:ICT655688 HSX655678:HSX655688 HJB655678:HJB655688 GZF655678:GZF655688 GPJ655678:GPJ655688 GFN655678:GFN655688 FVR655678:FVR655688 FLV655678:FLV655688 FBZ655678:FBZ655688 ESD655678:ESD655688 EIH655678:EIH655688 DYL655678:DYL655688 DOP655678:DOP655688 DET655678:DET655688 CUX655678:CUX655688 CLB655678:CLB655688 CBF655678:CBF655688 BRJ655678:BRJ655688 BHN655678:BHN655688 AXR655678:AXR655688 ANV655678:ANV655688 ADZ655678:ADZ655688 UD655678:UD655688 KH655678:KH655688 T655701:T655711 WWT590142:WWT590152 WMX590142:WMX590152 WDB590142:WDB590152 VTF590142:VTF590152 VJJ590142:VJJ590152 UZN590142:UZN590152 UPR590142:UPR590152 UFV590142:UFV590152 TVZ590142:TVZ590152 TMD590142:TMD590152 TCH590142:TCH590152 SSL590142:SSL590152 SIP590142:SIP590152 RYT590142:RYT590152 ROX590142:ROX590152 RFB590142:RFB590152 QVF590142:QVF590152 QLJ590142:QLJ590152 QBN590142:QBN590152 PRR590142:PRR590152 PHV590142:PHV590152 OXZ590142:OXZ590152 OOD590142:OOD590152 OEH590142:OEH590152 NUL590142:NUL590152 NKP590142:NKP590152 NAT590142:NAT590152 MQX590142:MQX590152 MHB590142:MHB590152 LXF590142:LXF590152 LNJ590142:LNJ590152 LDN590142:LDN590152 KTR590142:KTR590152 KJV590142:KJV590152 JZZ590142:JZZ590152 JQD590142:JQD590152 JGH590142:JGH590152 IWL590142:IWL590152 IMP590142:IMP590152 ICT590142:ICT590152 HSX590142:HSX590152 HJB590142:HJB590152 GZF590142:GZF590152 GPJ590142:GPJ590152 GFN590142:GFN590152 FVR590142:FVR590152 FLV590142:FLV590152 FBZ590142:FBZ590152 ESD590142:ESD590152 EIH590142:EIH590152 DYL590142:DYL590152 DOP590142:DOP590152 DET590142:DET590152 CUX590142:CUX590152 CLB590142:CLB590152 CBF590142:CBF590152 BRJ590142:BRJ590152 BHN590142:BHN590152 AXR590142:AXR590152 ANV590142:ANV590152 ADZ590142:ADZ590152 UD590142:UD590152 KH590142:KH590152 T590165:T590175 WWT524606:WWT524616 WMX524606:WMX524616 WDB524606:WDB524616 VTF524606:VTF524616 VJJ524606:VJJ524616 UZN524606:UZN524616 UPR524606:UPR524616 UFV524606:UFV524616 TVZ524606:TVZ524616 TMD524606:TMD524616 TCH524606:TCH524616 SSL524606:SSL524616 SIP524606:SIP524616 RYT524606:RYT524616 ROX524606:ROX524616 RFB524606:RFB524616 QVF524606:QVF524616 QLJ524606:QLJ524616 QBN524606:QBN524616 PRR524606:PRR524616 PHV524606:PHV524616 OXZ524606:OXZ524616 OOD524606:OOD524616 OEH524606:OEH524616 NUL524606:NUL524616 NKP524606:NKP524616 NAT524606:NAT524616 MQX524606:MQX524616 MHB524606:MHB524616 LXF524606:LXF524616 LNJ524606:LNJ524616 LDN524606:LDN524616 KTR524606:KTR524616 KJV524606:KJV524616 JZZ524606:JZZ524616 JQD524606:JQD524616 JGH524606:JGH524616 IWL524606:IWL524616 IMP524606:IMP524616 ICT524606:ICT524616 HSX524606:HSX524616 HJB524606:HJB524616 GZF524606:GZF524616 GPJ524606:GPJ524616 GFN524606:GFN524616 FVR524606:FVR524616 FLV524606:FLV524616 FBZ524606:FBZ524616 ESD524606:ESD524616 EIH524606:EIH524616 DYL524606:DYL524616 DOP524606:DOP524616 DET524606:DET524616 CUX524606:CUX524616 CLB524606:CLB524616 CBF524606:CBF524616 BRJ524606:BRJ524616 BHN524606:BHN524616 AXR524606:AXR524616 ANV524606:ANV524616 ADZ524606:ADZ524616 UD524606:UD524616 KH524606:KH524616 T524629:T524639 WWT459070:WWT459080 WMX459070:WMX459080 WDB459070:WDB459080 VTF459070:VTF459080 VJJ459070:VJJ459080 UZN459070:UZN459080 UPR459070:UPR459080 UFV459070:UFV459080 TVZ459070:TVZ459080 TMD459070:TMD459080 TCH459070:TCH459080 SSL459070:SSL459080 SIP459070:SIP459080 RYT459070:RYT459080 ROX459070:ROX459080 RFB459070:RFB459080 QVF459070:QVF459080 QLJ459070:QLJ459080 QBN459070:QBN459080 PRR459070:PRR459080 PHV459070:PHV459080 OXZ459070:OXZ459080 OOD459070:OOD459080 OEH459070:OEH459080 NUL459070:NUL459080 NKP459070:NKP459080 NAT459070:NAT459080 MQX459070:MQX459080 MHB459070:MHB459080 LXF459070:LXF459080 LNJ459070:LNJ459080 LDN459070:LDN459080 KTR459070:KTR459080 KJV459070:KJV459080 JZZ459070:JZZ459080 JQD459070:JQD459080 JGH459070:JGH459080 IWL459070:IWL459080 IMP459070:IMP459080 ICT459070:ICT459080 HSX459070:HSX459080 HJB459070:HJB459080 GZF459070:GZF459080 GPJ459070:GPJ459080 GFN459070:GFN459080 FVR459070:FVR459080 FLV459070:FLV459080 FBZ459070:FBZ459080 ESD459070:ESD459080 EIH459070:EIH459080 DYL459070:DYL459080 DOP459070:DOP459080 DET459070:DET459080 CUX459070:CUX459080 CLB459070:CLB459080 CBF459070:CBF459080 BRJ459070:BRJ459080 BHN459070:BHN459080 AXR459070:AXR459080 ANV459070:ANV459080 ADZ459070:ADZ459080 UD459070:UD459080 KH459070:KH459080 T459093:T459103 WWT393534:WWT393544 WMX393534:WMX393544 WDB393534:WDB393544 VTF393534:VTF393544 VJJ393534:VJJ393544 UZN393534:UZN393544 UPR393534:UPR393544 UFV393534:UFV393544 TVZ393534:TVZ393544 TMD393534:TMD393544 TCH393534:TCH393544 SSL393534:SSL393544 SIP393534:SIP393544 RYT393534:RYT393544 ROX393534:ROX393544 RFB393534:RFB393544 QVF393534:QVF393544 QLJ393534:QLJ393544 QBN393534:QBN393544 PRR393534:PRR393544 PHV393534:PHV393544 OXZ393534:OXZ393544 OOD393534:OOD393544 OEH393534:OEH393544 NUL393534:NUL393544 NKP393534:NKP393544 NAT393534:NAT393544 MQX393534:MQX393544 MHB393534:MHB393544 LXF393534:LXF393544 LNJ393534:LNJ393544 LDN393534:LDN393544 KTR393534:KTR393544 KJV393534:KJV393544 JZZ393534:JZZ393544 JQD393534:JQD393544 JGH393534:JGH393544 IWL393534:IWL393544 IMP393534:IMP393544 ICT393534:ICT393544 HSX393534:HSX393544 HJB393534:HJB393544 GZF393534:GZF393544 GPJ393534:GPJ393544 GFN393534:GFN393544 FVR393534:FVR393544 FLV393534:FLV393544 FBZ393534:FBZ393544 ESD393534:ESD393544 EIH393534:EIH393544 DYL393534:DYL393544 DOP393534:DOP393544 DET393534:DET393544 CUX393534:CUX393544 CLB393534:CLB393544 CBF393534:CBF393544 BRJ393534:BRJ393544 BHN393534:BHN393544 AXR393534:AXR393544 ANV393534:ANV393544 ADZ393534:ADZ393544 UD393534:UD393544 KH393534:KH393544 T393557:T393567 WWT327998:WWT328008 WMX327998:WMX328008 WDB327998:WDB328008 VTF327998:VTF328008 VJJ327998:VJJ328008 UZN327998:UZN328008 UPR327998:UPR328008 UFV327998:UFV328008 TVZ327998:TVZ328008 TMD327998:TMD328008 TCH327998:TCH328008 SSL327998:SSL328008 SIP327998:SIP328008 RYT327998:RYT328008 ROX327998:ROX328008 RFB327998:RFB328008 QVF327998:QVF328008 QLJ327998:QLJ328008 QBN327998:QBN328008 PRR327998:PRR328008 PHV327998:PHV328008 OXZ327998:OXZ328008 OOD327998:OOD328008 OEH327998:OEH328008 NUL327998:NUL328008 NKP327998:NKP328008 NAT327998:NAT328008 MQX327998:MQX328008 MHB327998:MHB328008 LXF327998:LXF328008 LNJ327998:LNJ328008 LDN327998:LDN328008 KTR327998:KTR328008 KJV327998:KJV328008 JZZ327998:JZZ328008 JQD327998:JQD328008 JGH327998:JGH328008 IWL327998:IWL328008 IMP327998:IMP328008 ICT327998:ICT328008 HSX327998:HSX328008 HJB327998:HJB328008 GZF327998:GZF328008 GPJ327998:GPJ328008 GFN327998:GFN328008 FVR327998:FVR328008 FLV327998:FLV328008 FBZ327998:FBZ328008 ESD327998:ESD328008 EIH327998:EIH328008 DYL327998:DYL328008 DOP327998:DOP328008 DET327998:DET328008 CUX327998:CUX328008 CLB327998:CLB328008 CBF327998:CBF328008 BRJ327998:BRJ328008 BHN327998:BHN328008 AXR327998:AXR328008 ANV327998:ANV328008 ADZ327998:ADZ328008 UD327998:UD328008 KH327998:KH328008 T328021:T328031 WWT262462:WWT262472 WMX262462:WMX262472 WDB262462:WDB262472 VTF262462:VTF262472 VJJ262462:VJJ262472 UZN262462:UZN262472 UPR262462:UPR262472 UFV262462:UFV262472 TVZ262462:TVZ262472 TMD262462:TMD262472 TCH262462:TCH262472 SSL262462:SSL262472 SIP262462:SIP262472 RYT262462:RYT262472 ROX262462:ROX262472 RFB262462:RFB262472 QVF262462:QVF262472 QLJ262462:QLJ262472 QBN262462:QBN262472 PRR262462:PRR262472 PHV262462:PHV262472 OXZ262462:OXZ262472 OOD262462:OOD262472 OEH262462:OEH262472 NUL262462:NUL262472 NKP262462:NKP262472 NAT262462:NAT262472 MQX262462:MQX262472 MHB262462:MHB262472 LXF262462:LXF262472 LNJ262462:LNJ262472 LDN262462:LDN262472 KTR262462:KTR262472 KJV262462:KJV262472 JZZ262462:JZZ262472 JQD262462:JQD262472 JGH262462:JGH262472 IWL262462:IWL262472 IMP262462:IMP262472 ICT262462:ICT262472 HSX262462:HSX262472 HJB262462:HJB262472 GZF262462:GZF262472 GPJ262462:GPJ262472 GFN262462:GFN262472 FVR262462:FVR262472 FLV262462:FLV262472 FBZ262462:FBZ262472 ESD262462:ESD262472 EIH262462:EIH262472 DYL262462:DYL262472 DOP262462:DOP262472 DET262462:DET262472 CUX262462:CUX262472 CLB262462:CLB262472 CBF262462:CBF262472 BRJ262462:BRJ262472 BHN262462:BHN262472 AXR262462:AXR262472 ANV262462:ANV262472 ADZ262462:ADZ262472 UD262462:UD262472 KH262462:KH262472 T262485:T262495 WWT196926:WWT196936 WMX196926:WMX196936 WDB196926:WDB196936 VTF196926:VTF196936 VJJ196926:VJJ196936 UZN196926:UZN196936 UPR196926:UPR196936 UFV196926:UFV196936 TVZ196926:TVZ196936 TMD196926:TMD196936 TCH196926:TCH196936 SSL196926:SSL196936 SIP196926:SIP196936 RYT196926:RYT196936 ROX196926:ROX196936 RFB196926:RFB196936 QVF196926:QVF196936 QLJ196926:QLJ196936 QBN196926:QBN196936 PRR196926:PRR196936 PHV196926:PHV196936 OXZ196926:OXZ196936 OOD196926:OOD196936 OEH196926:OEH196936 NUL196926:NUL196936 NKP196926:NKP196936 NAT196926:NAT196936 MQX196926:MQX196936 MHB196926:MHB196936 LXF196926:LXF196936 LNJ196926:LNJ196936 LDN196926:LDN196936 KTR196926:KTR196936 KJV196926:KJV196936 JZZ196926:JZZ196936 JQD196926:JQD196936 JGH196926:JGH196936 IWL196926:IWL196936 IMP196926:IMP196936 ICT196926:ICT196936 HSX196926:HSX196936 HJB196926:HJB196936 GZF196926:GZF196936 GPJ196926:GPJ196936 GFN196926:GFN196936 FVR196926:FVR196936 FLV196926:FLV196936 FBZ196926:FBZ196936 ESD196926:ESD196936 EIH196926:EIH196936 DYL196926:DYL196936 DOP196926:DOP196936 DET196926:DET196936 CUX196926:CUX196936 CLB196926:CLB196936 CBF196926:CBF196936 BRJ196926:BRJ196936 BHN196926:BHN196936 AXR196926:AXR196936 ANV196926:ANV196936 ADZ196926:ADZ196936 UD196926:UD196936 KH196926:KH196936 T196949:T196959 WWT131390:WWT131400 WMX131390:WMX131400 WDB131390:WDB131400 VTF131390:VTF131400 VJJ131390:VJJ131400 UZN131390:UZN131400 UPR131390:UPR131400 UFV131390:UFV131400 TVZ131390:TVZ131400 TMD131390:TMD131400 TCH131390:TCH131400 SSL131390:SSL131400 SIP131390:SIP131400 RYT131390:RYT131400 ROX131390:ROX131400 RFB131390:RFB131400 QVF131390:QVF131400 QLJ131390:QLJ131400 QBN131390:QBN131400 PRR131390:PRR131400 PHV131390:PHV131400 OXZ131390:OXZ131400 OOD131390:OOD131400 OEH131390:OEH131400 NUL131390:NUL131400 NKP131390:NKP131400 NAT131390:NAT131400 MQX131390:MQX131400 MHB131390:MHB131400 LXF131390:LXF131400 LNJ131390:LNJ131400 LDN131390:LDN131400 KTR131390:KTR131400 KJV131390:KJV131400 JZZ131390:JZZ131400 JQD131390:JQD131400 JGH131390:JGH131400 IWL131390:IWL131400 IMP131390:IMP131400 ICT131390:ICT131400 HSX131390:HSX131400 HJB131390:HJB131400 GZF131390:GZF131400 GPJ131390:GPJ131400 GFN131390:GFN131400 FVR131390:FVR131400 FLV131390:FLV131400 FBZ131390:FBZ131400 ESD131390:ESD131400 EIH131390:EIH131400 DYL131390:DYL131400 DOP131390:DOP131400 DET131390:DET131400 CUX131390:CUX131400 CLB131390:CLB131400 CBF131390:CBF131400 BRJ131390:BRJ131400 BHN131390:BHN131400 AXR131390:AXR131400 ANV131390:ANV131400 ADZ131390:ADZ131400 UD131390:UD131400 KH131390:KH131400 T131413:T131423 WWT65854:WWT65864 WMX65854:WMX65864 WDB65854:WDB65864 VTF65854:VTF65864 VJJ65854:VJJ65864 UZN65854:UZN65864 UPR65854:UPR65864 UFV65854:UFV65864 TVZ65854:TVZ65864 TMD65854:TMD65864 TCH65854:TCH65864 SSL65854:SSL65864 SIP65854:SIP65864 RYT65854:RYT65864 ROX65854:ROX65864 RFB65854:RFB65864 QVF65854:QVF65864 QLJ65854:QLJ65864 QBN65854:QBN65864 PRR65854:PRR65864 PHV65854:PHV65864 OXZ65854:OXZ65864 OOD65854:OOD65864 OEH65854:OEH65864 NUL65854:NUL65864 NKP65854:NKP65864 NAT65854:NAT65864 MQX65854:MQX65864 MHB65854:MHB65864 LXF65854:LXF65864 LNJ65854:LNJ65864 LDN65854:LDN65864 KTR65854:KTR65864 KJV65854:KJV65864 JZZ65854:JZZ65864 JQD65854:JQD65864 JGH65854:JGH65864 IWL65854:IWL65864 IMP65854:IMP65864 ICT65854:ICT65864 HSX65854:HSX65864 HJB65854:HJB65864 GZF65854:GZF65864 GPJ65854:GPJ65864 GFN65854:GFN65864 FVR65854:FVR65864 FLV65854:FLV65864 FBZ65854:FBZ65864 ESD65854:ESD65864 EIH65854:EIH65864 DYL65854:DYL65864 DOP65854:DOP65864 DET65854:DET65864 CUX65854:CUX65864 CLB65854:CLB65864 CBF65854:CBF65864 BRJ65854:BRJ65864 BHN65854:BHN65864 AXR65854:AXR65864 ANV65854:ANV65864 ADZ65854:ADZ65864 UD65854:UD65864 KH65854:KH65864" xr:uid="{00000000-0002-0000-0600-000009000000}">
      <formula1>$V$368:$V$713</formula1>
    </dataValidation>
    <dataValidation type="list" showInputMessage="1" showErrorMessage="1" sqref="WWU983358:WWU983368 JW8:JW138 JW302 TS8:TS138 TS302 ADO8:ADO138 ADO302 ANK8:ANK138 ANK302 AXG8:AXG138 AXG302 BHC8:BHC138 BHC302 BQY8:BQY138 BQY302 CAU8:CAU138 CAU302 CKQ8:CKQ138 CKQ302 CUM8:CUM138 CUM302 DEI8:DEI138 DEI302 DOE8:DOE138 DOE302 DYA8:DYA138 DYA302 EHW8:EHW138 EHW302 ERS8:ERS138 ERS302 FBO8:FBO138 FBO302 FLK8:FLK138 FLK302 FVG8:FVG138 FVG302 GFC8:GFC138 GFC302 GOY8:GOY138 GOY302 GYU8:GYU138 GYU302 HIQ8:HIQ138 HIQ302 HSM8:HSM138 HSM302 ICI8:ICI138 ICI302 IME8:IME138 IME302 IWA8:IWA138 IWA302 JFW8:JFW138 JFW302 JPS8:JPS138 JPS302 JZO8:JZO138 JZO302 KJK8:KJK138 KJK302 KTG8:KTG138 KTG302 LDC8:LDC138 LDC302 LMY8:LMY138 LMY302 LWU8:LWU138 LWU302 MGQ8:MGQ138 MGQ302 MQM8:MQM138 MQM302 NAI8:NAI138 NAI302 NKE8:NKE138 NKE302 NUA8:NUA138 NUA302 ODW8:ODW138 ODW302 ONS8:ONS138 ONS302 OXO8:OXO138 OXO302 PHK8:PHK138 PHK302 PRG8:PRG138 PRG302 QBC8:QBC138 QBC302 QKY8:QKY138 QKY302 QUU8:QUU138 QUU302 REQ8:REQ138 REQ302 ROM8:ROM138 ROM302 RYI8:RYI138 RYI302 SIE8:SIE138 SIE302 SSA8:SSA138 SSA302 TBW8:TBW138 TBW302 TLS8:TLS138 TLS302 TVO8:TVO138 TVO302 UFK8:UFK138 UFK302 UPG8:UPG138 UPG302 UZC8:UZC138 UZC302 VIY8:VIY138 VIY302 VSU8:VSU138 VSU302 WCQ8:WCQ138 WCQ302 WMM8:WMM138 WMM302 WWI8:WWI138 WWI302 WMY983358:WMY983368 WDC983358:WDC983368 VTG983358:VTG983368 VJK983358:VJK983368 UZO983358:UZO983368 UPS983358:UPS983368 UFW983358:UFW983368 TWA983358:TWA983368 TME983358:TME983368 TCI983358:TCI983368 SSM983358:SSM983368 SIQ983358:SIQ983368 RYU983358:RYU983368 ROY983358:ROY983368 RFC983358:RFC983368 QVG983358:QVG983368 QLK983358:QLK983368 QBO983358:QBO983368 PRS983358:PRS983368 PHW983358:PHW983368 OYA983358:OYA983368 OOE983358:OOE983368 OEI983358:OEI983368 NUM983358:NUM983368 NKQ983358:NKQ983368 NAU983358:NAU983368 MQY983358:MQY983368 MHC983358:MHC983368 LXG983358:LXG983368 LNK983358:LNK983368 LDO983358:LDO983368 KTS983358:KTS983368 KJW983358:KJW983368 KAA983358:KAA983368 JQE983358:JQE983368 JGI983358:JGI983368 IWM983358:IWM983368 IMQ983358:IMQ983368 ICU983358:ICU983368 HSY983358:HSY983368 HJC983358:HJC983368 GZG983358:GZG983368 GPK983358:GPK983368 GFO983358:GFO983368 FVS983358:FVS983368 FLW983358:FLW983368 FCA983358:FCA983368 ESE983358:ESE983368 EII983358:EII983368 DYM983358:DYM983368 DOQ983358:DOQ983368 DEU983358:DEU983368 CUY983358:CUY983368 CLC983358:CLC983368 CBG983358:CBG983368 BRK983358:BRK983368 BHO983358:BHO983368 AXS983358:AXS983368 ANW983358:ANW983368 AEA983358:AEA983368 UE983358:UE983368 KI983358:KI983368 U983381:U983391 WWU917822:WWU917832 WMY917822:WMY917832 WDC917822:WDC917832 VTG917822:VTG917832 VJK917822:VJK917832 UZO917822:UZO917832 UPS917822:UPS917832 UFW917822:UFW917832 TWA917822:TWA917832 TME917822:TME917832 TCI917822:TCI917832 SSM917822:SSM917832 SIQ917822:SIQ917832 RYU917822:RYU917832 ROY917822:ROY917832 RFC917822:RFC917832 QVG917822:QVG917832 QLK917822:QLK917832 QBO917822:QBO917832 PRS917822:PRS917832 PHW917822:PHW917832 OYA917822:OYA917832 OOE917822:OOE917832 OEI917822:OEI917832 NUM917822:NUM917832 NKQ917822:NKQ917832 NAU917822:NAU917832 MQY917822:MQY917832 MHC917822:MHC917832 LXG917822:LXG917832 LNK917822:LNK917832 LDO917822:LDO917832 KTS917822:KTS917832 KJW917822:KJW917832 KAA917822:KAA917832 JQE917822:JQE917832 JGI917822:JGI917832 IWM917822:IWM917832 IMQ917822:IMQ917832 ICU917822:ICU917832 HSY917822:HSY917832 HJC917822:HJC917832 GZG917822:GZG917832 GPK917822:GPK917832 GFO917822:GFO917832 FVS917822:FVS917832 FLW917822:FLW917832 FCA917822:FCA917832 ESE917822:ESE917832 EII917822:EII917832 DYM917822:DYM917832 DOQ917822:DOQ917832 DEU917822:DEU917832 CUY917822:CUY917832 CLC917822:CLC917832 CBG917822:CBG917832 BRK917822:BRK917832 BHO917822:BHO917832 AXS917822:AXS917832 ANW917822:ANW917832 AEA917822:AEA917832 UE917822:UE917832 KI917822:KI917832 U917845:U917855 WWU852286:WWU852296 WMY852286:WMY852296 WDC852286:WDC852296 VTG852286:VTG852296 VJK852286:VJK852296 UZO852286:UZO852296 UPS852286:UPS852296 UFW852286:UFW852296 TWA852286:TWA852296 TME852286:TME852296 TCI852286:TCI852296 SSM852286:SSM852296 SIQ852286:SIQ852296 RYU852286:RYU852296 ROY852286:ROY852296 RFC852286:RFC852296 QVG852286:QVG852296 QLK852286:QLK852296 QBO852286:QBO852296 PRS852286:PRS852296 PHW852286:PHW852296 OYA852286:OYA852296 OOE852286:OOE852296 OEI852286:OEI852296 NUM852286:NUM852296 NKQ852286:NKQ852296 NAU852286:NAU852296 MQY852286:MQY852296 MHC852286:MHC852296 LXG852286:LXG852296 LNK852286:LNK852296 LDO852286:LDO852296 KTS852286:KTS852296 KJW852286:KJW852296 KAA852286:KAA852296 JQE852286:JQE852296 JGI852286:JGI852296 IWM852286:IWM852296 IMQ852286:IMQ852296 ICU852286:ICU852296 HSY852286:HSY852296 HJC852286:HJC852296 GZG852286:GZG852296 GPK852286:GPK852296 GFO852286:GFO852296 FVS852286:FVS852296 FLW852286:FLW852296 FCA852286:FCA852296 ESE852286:ESE852296 EII852286:EII852296 DYM852286:DYM852296 DOQ852286:DOQ852296 DEU852286:DEU852296 CUY852286:CUY852296 CLC852286:CLC852296 CBG852286:CBG852296 BRK852286:BRK852296 BHO852286:BHO852296 AXS852286:AXS852296 ANW852286:ANW852296 AEA852286:AEA852296 UE852286:UE852296 KI852286:KI852296 U852309:U852319 WWU786750:WWU786760 WMY786750:WMY786760 WDC786750:WDC786760 VTG786750:VTG786760 VJK786750:VJK786760 UZO786750:UZO786760 UPS786750:UPS786760 UFW786750:UFW786760 TWA786750:TWA786760 TME786750:TME786760 TCI786750:TCI786760 SSM786750:SSM786760 SIQ786750:SIQ786760 RYU786750:RYU786760 ROY786750:ROY786760 RFC786750:RFC786760 QVG786750:QVG786760 QLK786750:QLK786760 QBO786750:QBO786760 PRS786750:PRS786760 PHW786750:PHW786760 OYA786750:OYA786760 OOE786750:OOE786760 OEI786750:OEI786760 NUM786750:NUM786760 NKQ786750:NKQ786760 NAU786750:NAU786760 MQY786750:MQY786760 MHC786750:MHC786760 LXG786750:LXG786760 LNK786750:LNK786760 LDO786750:LDO786760 KTS786750:KTS786760 KJW786750:KJW786760 KAA786750:KAA786760 JQE786750:JQE786760 JGI786750:JGI786760 IWM786750:IWM786760 IMQ786750:IMQ786760 ICU786750:ICU786760 HSY786750:HSY786760 HJC786750:HJC786760 GZG786750:GZG786760 GPK786750:GPK786760 GFO786750:GFO786760 FVS786750:FVS786760 FLW786750:FLW786760 FCA786750:FCA786760 ESE786750:ESE786760 EII786750:EII786760 DYM786750:DYM786760 DOQ786750:DOQ786760 DEU786750:DEU786760 CUY786750:CUY786760 CLC786750:CLC786760 CBG786750:CBG786760 BRK786750:BRK786760 BHO786750:BHO786760 AXS786750:AXS786760 ANW786750:ANW786760 AEA786750:AEA786760 UE786750:UE786760 KI786750:KI786760 U786773:U786783 WWU721214:WWU721224 WMY721214:WMY721224 WDC721214:WDC721224 VTG721214:VTG721224 VJK721214:VJK721224 UZO721214:UZO721224 UPS721214:UPS721224 UFW721214:UFW721224 TWA721214:TWA721224 TME721214:TME721224 TCI721214:TCI721224 SSM721214:SSM721224 SIQ721214:SIQ721224 RYU721214:RYU721224 ROY721214:ROY721224 RFC721214:RFC721224 QVG721214:QVG721224 QLK721214:QLK721224 QBO721214:QBO721224 PRS721214:PRS721224 PHW721214:PHW721224 OYA721214:OYA721224 OOE721214:OOE721224 OEI721214:OEI721224 NUM721214:NUM721224 NKQ721214:NKQ721224 NAU721214:NAU721224 MQY721214:MQY721224 MHC721214:MHC721224 LXG721214:LXG721224 LNK721214:LNK721224 LDO721214:LDO721224 KTS721214:KTS721224 KJW721214:KJW721224 KAA721214:KAA721224 JQE721214:JQE721224 JGI721214:JGI721224 IWM721214:IWM721224 IMQ721214:IMQ721224 ICU721214:ICU721224 HSY721214:HSY721224 HJC721214:HJC721224 GZG721214:GZG721224 GPK721214:GPK721224 GFO721214:GFO721224 FVS721214:FVS721224 FLW721214:FLW721224 FCA721214:FCA721224 ESE721214:ESE721224 EII721214:EII721224 DYM721214:DYM721224 DOQ721214:DOQ721224 DEU721214:DEU721224 CUY721214:CUY721224 CLC721214:CLC721224 CBG721214:CBG721224 BRK721214:BRK721224 BHO721214:BHO721224 AXS721214:AXS721224 ANW721214:ANW721224 AEA721214:AEA721224 UE721214:UE721224 KI721214:KI721224 U721237:U721247 WWU655678:WWU655688 WMY655678:WMY655688 WDC655678:WDC655688 VTG655678:VTG655688 VJK655678:VJK655688 UZO655678:UZO655688 UPS655678:UPS655688 UFW655678:UFW655688 TWA655678:TWA655688 TME655678:TME655688 TCI655678:TCI655688 SSM655678:SSM655688 SIQ655678:SIQ655688 RYU655678:RYU655688 ROY655678:ROY655688 RFC655678:RFC655688 QVG655678:QVG655688 QLK655678:QLK655688 QBO655678:QBO655688 PRS655678:PRS655688 PHW655678:PHW655688 OYA655678:OYA655688 OOE655678:OOE655688 OEI655678:OEI655688 NUM655678:NUM655688 NKQ655678:NKQ655688 NAU655678:NAU655688 MQY655678:MQY655688 MHC655678:MHC655688 LXG655678:LXG655688 LNK655678:LNK655688 LDO655678:LDO655688 KTS655678:KTS655688 KJW655678:KJW655688 KAA655678:KAA655688 JQE655678:JQE655688 JGI655678:JGI655688 IWM655678:IWM655688 IMQ655678:IMQ655688 ICU655678:ICU655688 HSY655678:HSY655688 HJC655678:HJC655688 GZG655678:GZG655688 GPK655678:GPK655688 GFO655678:GFO655688 FVS655678:FVS655688 FLW655678:FLW655688 FCA655678:FCA655688 ESE655678:ESE655688 EII655678:EII655688 DYM655678:DYM655688 DOQ655678:DOQ655688 DEU655678:DEU655688 CUY655678:CUY655688 CLC655678:CLC655688 CBG655678:CBG655688 BRK655678:BRK655688 BHO655678:BHO655688 AXS655678:AXS655688 ANW655678:ANW655688 AEA655678:AEA655688 UE655678:UE655688 KI655678:KI655688 U655701:U655711 WWU590142:WWU590152 WMY590142:WMY590152 WDC590142:WDC590152 VTG590142:VTG590152 VJK590142:VJK590152 UZO590142:UZO590152 UPS590142:UPS590152 UFW590142:UFW590152 TWA590142:TWA590152 TME590142:TME590152 TCI590142:TCI590152 SSM590142:SSM590152 SIQ590142:SIQ590152 RYU590142:RYU590152 ROY590142:ROY590152 RFC590142:RFC590152 QVG590142:QVG590152 QLK590142:QLK590152 QBO590142:QBO590152 PRS590142:PRS590152 PHW590142:PHW590152 OYA590142:OYA590152 OOE590142:OOE590152 OEI590142:OEI590152 NUM590142:NUM590152 NKQ590142:NKQ590152 NAU590142:NAU590152 MQY590142:MQY590152 MHC590142:MHC590152 LXG590142:LXG590152 LNK590142:LNK590152 LDO590142:LDO590152 KTS590142:KTS590152 KJW590142:KJW590152 KAA590142:KAA590152 JQE590142:JQE590152 JGI590142:JGI590152 IWM590142:IWM590152 IMQ590142:IMQ590152 ICU590142:ICU590152 HSY590142:HSY590152 HJC590142:HJC590152 GZG590142:GZG590152 GPK590142:GPK590152 GFO590142:GFO590152 FVS590142:FVS590152 FLW590142:FLW590152 FCA590142:FCA590152 ESE590142:ESE590152 EII590142:EII590152 DYM590142:DYM590152 DOQ590142:DOQ590152 DEU590142:DEU590152 CUY590142:CUY590152 CLC590142:CLC590152 CBG590142:CBG590152 BRK590142:BRK590152 BHO590142:BHO590152 AXS590142:AXS590152 ANW590142:ANW590152 AEA590142:AEA590152 UE590142:UE590152 KI590142:KI590152 U590165:U590175 WWU524606:WWU524616 WMY524606:WMY524616 WDC524606:WDC524616 VTG524606:VTG524616 VJK524606:VJK524616 UZO524606:UZO524616 UPS524606:UPS524616 UFW524606:UFW524616 TWA524606:TWA524616 TME524606:TME524616 TCI524606:TCI524616 SSM524606:SSM524616 SIQ524606:SIQ524616 RYU524606:RYU524616 ROY524606:ROY524616 RFC524606:RFC524616 QVG524606:QVG524616 QLK524606:QLK524616 QBO524606:QBO524616 PRS524606:PRS524616 PHW524606:PHW524616 OYA524606:OYA524616 OOE524606:OOE524616 OEI524606:OEI524616 NUM524606:NUM524616 NKQ524606:NKQ524616 NAU524606:NAU524616 MQY524606:MQY524616 MHC524606:MHC524616 LXG524606:LXG524616 LNK524606:LNK524616 LDO524606:LDO524616 KTS524606:KTS524616 KJW524606:KJW524616 KAA524606:KAA524616 JQE524606:JQE524616 JGI524606:JGI524616 IWM524606:IWM524616 IMQ524606:IMQ524616 ICU524606:ICU524616 HSY524606:HSY524616 HJC524606:HJC524616 GZG524606:GZG524616 GPK524606:GPK524616 GFO524606:GFO524616 FVS524606:FVS524616 FLW524606:FLW524616 FCA524606:FCA524616 ESE524606:ESE524616 EII524606:EII524616 DYM524606:DYM524616 DOQ524606:DOQ524616 DEU524606:DEU524616 CUY524606:CUY524616 CLC524606:CLC524616 CBG524606:CBG524616 BRK524606:BRK524616 BHO524606:BHO524616 AXS524606:AXS524616 ANW524606:ANW524616 AEA524606:AEA524616 UE524606:UE524616 KI524606:KI524616 U524629:U524639 WWU459070:WWU459080 WMY459070:WMY459080 WDC459070:WDC459080 VTG459070:VTG459080 VJK459070:VJK459080 UZO459070:UZO459080 UPS459070:UPS459080 UFW459070:UFW459080 TWA459070:TWA459080 TME459070:TME459080 TCI459070:TCI459080 SSM459070:SSM459080 SIQ459070:SIQ459080 RYU459070:RYU459080 ROY459070:ROY459080 RFC459070:RFC459080 QVG459070:QVG459080 QLK459070:QLK459080 QBO459070:QBO459080 PRS459070:PRS459080 PHW459070:PHW459080 OYA459070:OYA459080 OOE459070:OOE459080 OEI459070:OEI459080 NUM459070:NUM459080 NKQ459070:NKQ459080 NAU459070:NAU459080 MQY459070:MQY459080 MHC459070:MHC459080 LXG459070:LXG459080 LNK459070:LNK459080 LDO459070:LDO459080 KTS459070:KTS459080 KJW459070:KJW459080 KAA459070:KAA459080 JQE459070:JQE459080 JGI459070:JGI459080 IWM459070:IWM459080 IMQ459070:IMQ459080 ICU459070:ICU459080 HSY459070:HSY459080 HJC459070:HJC459080 GZG459070:GZG459080 GPK459070:GPK459080 GFO459070:GFO459080 FVS459070:FVS459080 FLW459070:FLW459080 FCA459070:FCA459080 ESE459070:ESE459080 EII459070:EII459080 DYM459070:DYM459080 DOQ459070:DOQ459080 DEU459070:DEU459080 CUY459070:CUY459080 CLC459070:CLC459080 CBG459070:CBG459080 BRK459070:BRK459080 BHO459070:BHO459080 AXS459070:AXS459080 ANW459070:ANW459080 AEA459070:AEA459080 UE459070:UE459080 KI459070:KI459080 U459093:U459103 WWU393534:WWU393544 WMY393534:WMY393544 WDC393534:WDC393544 VTG393534:VTG393544 VJK393534:VJK393544 UZO393534:UZO393544 UPS393534:UPS393544 UFW393534:UFW393544 TWA393534:TWA393544 TME393534:TME393544 TCI393534:TCI393544 SSM393534:SSM393544 SIQ393534:SIQ393544 RYU393534:RYU393544 ROY393534:ROY393544 RFC393534:RFC393544 QVG393534:QVG393544 QLK393534:QLK393544 QBO393534:QBO393544 PRS393534:PRS393544 PHW393534:PHW393544 OYA393534:OYA393544 OOE393534:OOE393544 OEI393534:OEI393544 NUM393534:NUM393544 NKQ393534:NKQ393544 NAU393534:NAU393544 MQY393534:MQY393544 MHC393534:MHC393544 LXG393534:LXG393544 LNK393534:LNK393544 LDO393534:LDO393544 KTS393534:KTS393544 KJW393534:KJW393544 KAA393534:KAA393544 JQE393534:JQE393544 JGI393534:JGI393544 IWM393534:IWM393544 IMQ393534:IMQ393544 ICU393534:ICU393544 HSY393534:HSY393544 HJC393534:HJC393544 GZG393534:GZG393544 GPK393534:GPK393544 GFO393534:GFO393544 FVS393534:FVS393544 FLW393534:FLW393544 FCA393534:FCA393544 ESE393534:ESE393544 EII393534:EII393544 DYM393534:DYM393544 DOQ393534:DOQ393544 DEU393534:DEU393544 CUY393534:CUY393544 CLC393534:CLC393544 CBG393534:CBG393544 BRK393534:BRK393544 BHO393534:BHO393544 AXS393534:AXS393544 ANW393534:ANW393544 AEA393534:AEA393544 UE393534:UE393544 KI393534:KI393544 U393557:U393567 WWU327998:WWU328008 WMY327998:WMY328008 WDC327998:WDC328008 VTG327998:VTG328008 VJK327998:VJK328008 UZO327998:UZO328008 UPS327998:UPS328008 UFW327998:UFW328008 TWA327998:TWA328008 TME327998:TME328008 TCI327998:TCI328008 SSM327998:SSM328008 SIQ327998:SIQ328008 RYU327998:RYU328008 ROY327998:ROY328008 RFC327998:RFC328008 QVG327998:QVG328008 QLK327998:QLK328008 QBO327998:QBO328008 PRS327998:PRS328008 PHW327998:PHW328008 OYA327998:OYA328008 OOE327998:OOE328008 OEI327998:OEI328008 NUM327998:NUM328008 NKQ327998:NKQ328008 NAU327998:NAU328008 MQY327998:MQY328008 MHC327998:MHC328008 LXG327998:LXG328008 LNK327998:LNK328008 LDO327998:LDO328008 KTS327998:KTS328008 KJW327998:KJW328008 KAA327998:KAA328008 JQE327998:JQE328008 JGI327998:JGI328008 IWM327998:IWM328008 IMQ327998:IMQ328008 ICU327998:ICU328008 HSY327998:HSY328008 HJC327998:HJC328008 GZG327998:GZG328008 GPK327998:GPK328008 GFO327998:GFO328008 FVS327998:FVS328008 FLW327998:FLW328008 FCA327998:FCA328008 ESE327998:ESE328008 EII327998:EII328008 DYM327998:DYM328008 DOQ327998:DOQ328008 DEU327998:DEU328008 CUY327998:CUY328008 CLC327998:CLC328008 CBG327998:CBG328008 BRK327998:BRK328008 BHO327998:BHO328008 AXS327998:AXS328008 ANW327998:ANW328008 AEA327998:AEA328008 UE327998:UE328008 KI327998:KI328008 U328021:U328031 WWU262462:WWU262472 WMY262462:WMY262472 WDC262462:WDC262472 VTG262462:VTG262472 VJK262462:VJK262472 UZO262462:UZO262472 UPS262462:UPS262472 UFW262462:UFW262472 TWA262462:TWA262472 TME262462:TME262472 TCI262462:TCI262472 SSM262462:SSM262472 SIQ262462:SIQ262472 RYU262462:RYU262472 ROY262462:ROY262472 RFC262462:RFC262472 QVG262462:QVG262472 QLK262462:QLK262472 QBO262462:QBO262472 PRS262462:PRS262472 PHW262462:PHW262472 OYA262462:OYA262472 OOE262462:OOE262472 OEI262462:OEI262472 NUM262462:NUM262472 NKQ262462:NKQ262472 NAU262462:NAU262472 MQY262462:MQY262472 MHC262462:MHC262472 LXG262462:LXG262472 LNK262462:LNK262472 LDO262462:LDO262472 KTS262462:KTS262472 KJW262462:KJW262472 KAA262462:KAA262472 JQE262462:JQE262472 JGI262462:JGI262472 IWM262462:IWM262472 IMQ262462:IMQ262472 ICU262462:ICU262472 HSY262462:HSY262472 HJC262462:HJC262472 GZG262462:GZG262472 GPK262462:GPK262472 GFO262462:GFO262472 FVS262462:FVS262472 FLW262462:FLW262472 FCA262462:FCA262472 ESE262462:ESE262472 EII262462:EII262472 DYM262462:DYM262472 DOQ262462:DOQ262472 DEU262462:DEU262472 CUY262462:CUY262472 CLC262462:CLC262472 CBG262462:CBG262472 BRK262462:BRK262472 BHO262462:BHO262472 AXS262462:AXS262472 ANW262462:ANW262472 AEA262462:AEA262472 UE262462:UE262472 KI262462:KI262472 U262485:U262495 WWU196926:WWU196936 WMY196926:WMY196936 WDC196926:WDC196936 VTG196926:VTG196936 VJK196926:VJK196936 UZO196926:UZO196936 UPS196926:UPS196936 UFW196926:UFW196936 TWA196926:TWA196936 TME196926:TME196936 TCI196926:TCI196936 SSM196926:SSM196936 SIQ196926:SIQ196936 RYU196926:RYU196936 ROY196926:ROY196936 RFC196926:RFC196936 QVG196926:QVG196936 QLK196926:QLK196936 QBO196926:QBO196936 PRS196926:PRS196936 PHW196926:PHW196936 OYA196926:OYA196936 OOE196926:OOE196936 OEI196926:OEI196936 NUM196926:NUM196936 NKQ196926:NKQ196936 NAU196926:NAU196936 MQY196926:MQY196936 MHC196926:MHC196936 LXG196926:LXG196936 LNK196926:LNK196936 LDO196926:LDO196936 KTS196926:KTS196936 KJW196926:KJW196936 KAA196926:KAA196936 JQE196926:JQE196936 JGI196926:JGI196936 IWM196926:IWM196936 IMQ196926:IMQ196936 ICU196926:ICU196936 HSY196926:HSY196936 HJC196926:HJC196936 GZG196926:GZG196936 GPK196926:GPK196936 GFO196926:GFO196936 FVS196926:FVS196936 FLW196926:FLW196936 FCA196926:FCA196936 ESE196926:ESE196936 EII196926:EII196936 DYM196926:DYM196936 DOQ196926:DOQ196936 DEU196926:DEU196936 CUY196926:CUY196936 CLC196926:CLC196936 CBG196926:CBG196936 BRK196926:BRK196936 BHO196926:BHO196936 AXS196926:AXS196936 ANW196926:ANW196936 AEA196926:AEA196936 UE196926:UE196936 KI196926:KI196936 U196949:U196959 WWU131390:WWU131400 WMY131390:WMY131400 WDC131390:WDC131400 VTG131390:VTG131400 VJK131390:VJK131400 UZO131390:UZO131400 UPS131390:UPS131400 UFW131390:UFW131400 TWA131390:TWA131400 TME131390:TME131400 TCI131390:TCI131400 SSM131390:SSM131400 SIQ131390:SIQ131400 RYU131390:RYU131400 ROY131390:ROY131400 RFC131390:RFC131400 QVG131390:QVG131400 QLK131390:QLK131400 QBO131390:QBO131400 PRS131390:PRS131400 PHW131390:PHW131400 OYA131390:OYA131400 OOE131390:OOE131400 OEI131390:OEI131400 NUM131390:NUM131400 NKQ131390:NKQ131400 NAU131390:NAU131400 MQY131390:MQY131400 MHC131390:MHC131400 LXG131390:LXG131400 LNK131390:LNK131400 LDO131390:LDO131400 KTS131390:KTS131400 KJW131390:KJW131400 KAA131390:KAA131400 JQE131390:JQE131400 JGI131390:JGI131400 IWM131390:IWM131400 IMQ131390:IMQ131400 ICU131390:ICU131400 HSY131390:HSY131400 HJC131390:HJC131400 GZG131390:GZG131400 GPK131390:GPK131400 GFO131390:GFO131400 FVS131390:FVS131400 FLW131390:FLW131400 FCA131390:FCA131400 ESE131390:ESE131400 EII131390:EII131400 DYM131390:DYM131400 DOQ131390:DOQ131400 DEU131390:DEU131400 CUY131390:CUY131400 CLC131390:CLC131400 CBG131390:CBG131400 BRK131390:BRK131400 BHO131390:BHO131400 AXS131390:AXS131400 ANW131390:ANW131400 AEA131390:AEA131400 UE131390:UE131400 KI131390:KI131400 U131413:U131423 WWU65854:WWU65864 WMY65854:WMY65864 WDC65854:WDC65864 VTG65854:VTG65864 VJK65854:VJK65864 UZO65854:UZO65864 UPS65854:UPS65864 UFW65854:UFW65864 TWA65854:TWA65864 TME65854:TME65864 TCI65854:TCI65864 SSM65854:SSM65864 SIQ65854:SIQ65864 RYU65854:RYU65864 ROY65854:ROY65864 RFC65854:RFC65864 QVG65854:QVG65864 QLK65854:QLK65864 QBO65854:QBO65864 PRS65854:PRS65864 PHW65854:PHW65864 OYA65854:OYA65864 OOE65854:OOE65864 OEI65854:OEI65864 NUM65854:NUM65864 NKQ65854:NKQ65864 NAU65854:NAU65864 MQY65854:MQY65864 MHC65854:MHC65864 LXG65854:LXG65864 LNK65854:LNK65864 LDO65854:LDO65864 KTS65854:KTS65864 KJW65854:KJW65864 KAA65854:KAA65864 JQE65854:JQE65864 JGI65854:JGI65864 IWM65854:IWM65864 IMQ65854:IMQ65864 ICU65854:ICU65864 HSY65854:HSY65864 HJC65854:HJC65864 GZG65854:GZG65864 GPK65854:GPK65864 GFO65854:GFO65864 FVS65854:FVS65864 FLW65854:FLW65864 FCA65854:FCA65864 ESE65854:ESE65864 EII65854:EII65864 DYM65854:DYM65864 DOQ65854:DOQ65864 DEU65854:DEU65864 CUY65854:CUY65864 CLC65854:CLC65864 CBG65854:CBG65864 BRK65854:BRK65864 BHO65854:BHO65864 AXS65854:AXS65864 ANW65854:ANW65864 AEA65854:AEA65864 UE65854:UE65864 KI65854:KI65864 U65877:U65887" xr:uid="{00000000-0002-0000-0600-00000A000000}">
      <formula1>$U$368:$U$421</formula1>
    </dataValidation>
    <dataValidation type="list" showInputMessage="1" showErrorMessage="1" sqref="WWV983358:WWV983368 TT8:TT138 TT302 JX8:JX138 JX302 WWJ8:WWJ138 WWJ302 WMN8:WMN138 WMN302 WCR8:WCR138 WCR302 VSV8:VSV138 VSV302 VIZ8:VIZ138 VIZ302 UZD8:UZD138 UZD302 UPH8:UPH138 UPH302 UFL8:UFL138 UFL302 TVP8:TVP138 TVP302 TLT8:TLT138 TLT302 TBX8:TBX138 TBX302 SSB8:SSB138 SSB302 SIF8:SIF138 SIF302 RYJ8:RYJ138 RYJ302 RON8:RON138 RON302 RER8:RER138 RER302 QUV8:QUV138 QUV302 QKZ8:QKZ138 QKZ302 QBD8:QBD138 QBD302 PRH8:PRH138 PRH302 PHL8:PHL138 PHL302 OXP8:OXP138 OXP302 ONT8:ONT138 ONT302 ODX8:ODX138 ODX302 NUB8:NUB138 NUB302 NKF8:NKF138 NKF302 NAJ8:NAJ138 NAJ302 MQN8:MQN138 MQN302 MGR8:MGR138 MGR302 LWV8:LWV138 LWV302 LMZ8:LMZ138 LMZ302 LDD8:LDD138 LDD302 KTH8:KTH138 KTH302 KJL8:KJL138 KJL302 JZP8:JZP138 JZP302 JPT8:JPT138 JPT302 JFX8:JFX138 JFX302 IWB8:IWB138 IWB302 IMF8:IMF138 IMF302 ICJ8:ICJ138 ICJ302 HSN8:HSN138 HSN302 HIR8:HIR138 HIR302 GYV8:GYV138 GYV302 GOZ8:GOZ138 GOZ302 GFD8:GFD138 GFD302 FVH8:FVH138 FVH302 FLL8:FLL138 FLL302 FBP8:FBP138 FBP302 ERT8:ERT138 ERT302 EHX8:EHX138 EHX302 DYB8:DYB138 DYB302 DOF8:DOF138 DOF302 DEJ8:DEJ138 DEJ302 CUN8:CUN138 CUN302 CKR8:CKR138 CKR302 CAV8:CAV138 CAV302 BQZ8:BQZ138 BQZ302 BHD8:BHD138 BHD302 AXH8:AXH138 AXH302 ANL8:ANL138 ANL302 ADP8:ADP138 ADP302 V65877:V65887 KJ65854:KJ65864 UF65854:UF65864 AEB65854:AEB65864 ANX65854:ANX65864 AXT65854:AXT65864 BHP65854:BHP65864 BRL65854:BRL65864 CBH65854:CBH65864 CLD65854:CLD65864 CUZ65854:CUZ65864 DEV65854:DEV65864 DOR65854:DOR65864 DYN65854:DYN65864 EIJ65854:EIJ65864 ESF65854:ESF65864 FCB65854:FCB65864 FLX65854:FLX65864 FVT65854:FVT65864 GFP65854:GFP65864 GPL65854:GPL65864 GZH65854:GZH65864 HJD65854:HJD65864 HSZ65854:HSZ65864 ICV65854:ICV65864 IMR65854:IMR65864 IWN65854:IWN65864 JGJ65854:JGJ65864 JQF65854:JQF65864 KAB65854:KAB65864 KJX65854:KJX65864 KTT65854:KTT65864 LDP65854:LDP65864 LNL65854:LNL65864 LXH65854:LXH65864 MHD65854:MHD65864 MQZ65854:MQZ65864 NAV65854:NAV65864 NKR65854:NKR65864 NUN65854:NUN65864 OEJ65854:OEJ65864 OOF65854:OOF65864 OYB65854:OYB65864 PHX65854:PHX65864 PRT65854:PRT65864 QBP65854:QBP65864 QLL65854:QLL65864 QVH65854:QVH65864 RFD65854:RFD65864 ROZ65854:ROZ65864 RYV65854:RYV65864 SIR65854:SIR65864 SSN65854:SSN65864 TCJ65854:TCJ65864 TMF65854:TMF65864 TWB65854:TWB65864 UFX65854:UFX65864 UPT65854:UPT65864 UZP65854:UZP65864 VJL65854:VJL65864 VTH65854:VTH65864 WDD65854:WDD65864 WMZ65854:WMZ65864 WWV65854:WWV65864 V131413:V131423 KJ131390:KJ131400 UF131390:UF131400 AEB131390:AEB131400 ANX131390:ANX131400 AXT131390:AXT131400 BHP131390:BHP131400 BRL131390:BRL131400 CBH131390:CBH131400 CLD131390:CLD131400 CUZ131390:CUZ131400 DEV131390:DEV131400 DOR131390:DOR131400 DYN131390:DYN131400 EIJ131390:EIJ131400 ESF131390:ESF131400 FCB131390:FCB131400 FLX131390:FLX131400 FVT131390:FVT131400 GFP131390:GFP131400 GPL131390:GPL131400 GZH131390:GZH131400 HJD131390:HJD131400 HSZ131390:HSZ131400 ICV131390:ICV131400 IMR131390:IMR131400 IWN131390:IWN131400 JGJ131390:JGJ131400 JQF131390:JQF131400 KAB131390:KAB131400 KJX131390:KJX131400 KTT131390:KTT131400 LDP131390:LDP131400 LNL131390:LNL131400 LXH131390:LXH131400 MHD131390:MHD131400 MQZ131390:MQZ131400 NAV131390:NAV131400 NKR131390:NKR131400 NUN131390:NUN131400 OEJ131390:OEJ131400 OOF131390:OOF131400 OYB131390:OYB131400 PHX131390:PHX131400 PRT131390:PRT131400 QBP131390:QBP131400 QLL131390:QLL131400 QVH131390:QVH131400 RFD131390:RFD131400 ROZ131390:ROZ131400 RYV131390:RYV131400 SIR131390:SIR131400 SSN131390:SSN131400 TCJ131390:TCJ131400 TMF131390:TMF131400 TWB131390:TWB131400 UFX131390:UFX131400 UPT131390:UPT131400 UZP131390:UZP131400 VJL131390:VJL131400 VTH131390:VTH131400 WDD131390:WDD131400 WMZ131390:WMZ131400 WWV131390:WWV131400 V196949:V196959 KJ196926:KJ196936 UF196926:UF196936 AEB196926:AEB196936 ANX196926:ANX196936 AXT196926:AXT196936 BHP196926:BHP196936 BRL196926:BRL196936 CBH196926:CBH196936 CLD196926:CLD196936 CUZ196926:CUZ196936 DEV196926:DEV196936 DOR196926:DOR196936 DYN196926:DYN196936 EIJ196926:EIJ196936 ESF196926:ESF196936 FCB196926:FCB196936 FLX196926:FLX196936 FVT196926:FVT196936 GFP196926:GFP196936 GPL196926:GPL196936 GZH196926:GZH196936 HJD196926:HJD196936 HSZ196926:HSZ196936 ICV196926:ICV196936 IMR196926:IMR196936 IWN196926:IWN196936 JGJ196926:JGJ196936 JQF196926:JQF196936 KAB196926:KAB196936 KJX196926:KJX196936 KTT196926:KTT196936 LDP196926:LDP196936 LNL196926:LNL196936 LXH196926:LXH196936 MHD196926:MHD196936 MQZ196926:MQZ196936 NAV196926:NAV196936 NKR196926:NKR196936 NUN196926:NUN196936 OEJ196926:OEJ196936 OOF196926:OOF196936 OYB196926:OYB196936 PHX196926:PHX196936 PRT196926:PRT196936 QBP196926:QBP196936 QLL196926:QLL196936 QVH196926:QVH196936 RFD196926:RFD196936 ROZ196926:ROZ196936 RYV196926:RYV196936 SIR196926:SIR196936 SSN196926:SSN196936 TCJ196926:TCJ196936 TMF196926:TMF196936 TWB196926:TWB196936 UFX196926:UFX196936 UPT196926:UPT196936 UZP196926:UZP196936 VJL196926:VJL196936 VTH196926:VTH196936 WDD196926:WDD196936 WMZ196926:WMZ196936 WWV196926:WWV196936 V262485:V262495 KJ262462:KJ262472 UF262462:UF262472 AEB262462:AEB262472 ANX262462:ANX262472 AXT262462:AXT262472 BHP262462:BHP262472 BRL262462:BRL262472 CBH262462:CBH262472 CLD262462:CLD262472 CUZ262462:CUZ262472 DEV262462:DEV262472 DOR262462:DOR262472 DYN262462:DYN262472 EIJ262462:EIJ262472 ESF262462:ESF262472 FCB262462:FCB262472 FLX262462:FLX262472 FVT262462:FVT262472 GFP262462:GFP262472 GPL262462:GPL262472 GZH262462:GZH262472 HJD262462:HJD262472 HSZ262462:HSZ262472 ICV262462:ICV262472 IMR262462:IMR262472 IWN262462:IWN262472 JGJ262462:JGJ262472 JQF262462:JQF262472 KAB262462:KAB262472 KJX262462:KJX262472 KTT262462:KTT262472 LDP262462:LDP262472 LNL262462:LNL262472 LXH262462:LXH262472 MHD262462:MHD262472 MQZ262462:MQZ262472 NAV262462:NAV262472 NKR262462:NKR262472 NUN262462:NUN262472 OEJ262462:OEJ262472 OOF262462:OOF262472 OYB262462:OYB262472 PHX262462:PHX262472 PRT262462:PRT262472 QBP262462:QBP262472 QLL262462:QLL262472 QVH262462:QVH262472 RFD262462:RFD262472 ROZ262462:ROZ262472 RYV262462:RYV262472 SIR262462:SIR262472 SSN262462:SSN262472 TCJ262462:TCJ262472 TMF262462:TMF262472 TWB262462:TWB262472 UFX262462:UFX262472 UPT262462:UPT262472 UZP262462:UZP262472 VJL262462:VJL262472 VTH262462:VTH262472 WDD262462:WDD262472 WMZ262462:WMZ262472 WWV262462:WWV262472 V328021:V328031 KJ327998:KJ328008 UF327998:UF328008 AEB327998:AEB328008 ANX327998:ANX328008 AXT327998:AXT328008 BHP327998:BHP328008 BRL327998:BRL328008 CBH327998:CBH328008 CLD327998:CLD328008 CUZ327998:CUZ328008 DEV327998:DEV328008 DOR327998:DOR328008 DYN327998:DYN328008 EIJ327998:EIJ328008 ESF327998:ESF328008 FCB327998:FCB328008 FLX327998:FLX328008 FVT327998:FVT328008 GFP327998:GFP328008 GPL327998:GPL328008 GZH327998:GZH328008 HJD327998:HJD328008 HSZ327998:HSZ328008 ICV327998:ICV328008 IMR327998:IMR328008 IWN327998:IWN328008 JGJ327998:JGJ328008 JQF327998:JQF328008 KAB327998:KAB328008 KJX327998:KJX328008 KTT327998:KTT328008 LDP327998:LDP328008 LNL327998:LNL328008 LXH327998:LXH328008 MHD327998:MHD328008 MQZ327998:MQZ328008 NAV327998:NAV328008 NKR327998:NKR328008 NUN327998:NUN328008 OEJ327998:OEJ328008 OOF327998:OOF328008 OYB327998:OYB328008 PHX327998:PHX328008 PRT327998:PRT328008 QBP327998:QBP328008 QLL327998:QLL328008 QVH327998:QVH328008 RFD327998:RFD328008 ROZ327998:ROZ328008 RYV327998:RYV328008 SIR327998:SIR328008 SSN327998:SSN328008 TCJ327998:TCJ328008 TMF327998:TMF328008 TWB327998:TWB328008 UFX327998:UFX328008 UPT327998:UPT328008 UZP327998:UZP328008 VJL327998:VJL328008 VTH327998:VTH328008 WDD327998:WDD328008 WMZ327998:WMZ328008 WWV327998:WWV328008 V393557:V393567 KJ393534:KJ393544 UF393534:UF393544 AEB393534:AEB393544 ANX393534:ANX393544 AXT393534:AXT393544 BHP393534:BHP393544 BRL393534:BRL393544 CBH393534:CBH393544 CLD393534:CLD393544 CUZ393534:CUZ393544 DEV393534:DEV393544 DOR393534:DOR393544 DYN393534:DYN393544 EIJ393534:EIJ393544 ESF393534:ESF393544 FCB393534:FCB393544 FLX393534:FLX393544 FVT393534:FVT393544 GFP393534:GFP393544 GPL393534:GPL393544 GZH393534:GZH393544 HJD393534:HJD393544 HSZ393534:HSZ393544 ICV393534:ICV393544 IMR393534:IMR393544 IWN393534:IWN393544 JGJ393534:JGJ393544 JQF393534:JQF393544 KAB393534:KAB393544 KJX393534:KJX393544 KTT393534:KTT393544 LDP393534:LDP393544 LNL393534:LNL393544 LXH393534:LXH393544 MHD393534:MHD393544 MQZ393534:MQZ393544 NAV393534:NAV393544 NKR393534:NKR393544 NUN393534:NUN393544 OEJ393534:OEJ393544 OOF393534:OOF393544 OYB393534:OYB393544 PHX393534:PHX393544 PRT393534:PRT393544 QBP393534:QBP393544 QLL393534:QLL393544 QVH393534:QVH393544 RFD393534:RFD393544 ROZ393534:ROZ393544 RYV393534:RYV393544 SIR393534:SIR393544 SSN393534:SSN393544 TCJ393534:TCJ393544 TMF393534:TMF393544 TWB393534:TWB393544 UFX393534:UFX393544 UPT393534:UPT393544 UZP393534:UZP393544 VJL393534:VJL393544 VTH393534:VTH393544 WDD393534:WDD393544 WMZ393534:WMZ393544 WWV393534:WWV393544 V459093:V459103 KJ459070:KJ459080 UF459070:UF459080 AEB459070:AEB459080 ANX459070:ANX459080 AXT459070:AXT459080 BHP459070:BHP459080 BRL459070:BRL459080 CBH459070:CBH459080 CLD459070:CLD459080 CUZ459070:CUZ459080 DEV459070:DEV459080 DOR459070:DOR459080 DYN459070:DYN459080 EIJ459070:EIJ459080 ESF459070:ESF459080 FCB459070:FCB459080 FLX459070:FLX459080 FVT459070:FVT459080 GFP459070:GFP459080 GPL459070:GPL459080 GZH459070:GZH459080 HJD459070:HJD459080 HSZ459070:HSZ459080 ICV459070:ICV459080 IMR459070:IMR459080 IWN459070:IWN459080 JGJ459070:JGJ459080 JQF459070:JQF459080 KAB459070:KAB459080 KJX459070:KJX459080 KTT459070:KTT459080 LDP459070:LDP459080 LNL459070:LNL459080 LXH459070:LXH459080 MHD459070:MHD459080 MQZ459070:MQZ459080 NAV459070:NAV459080 NKR459070:NKR459080 NUN459070:NUN459080 OEJ459070:OEJ459080 OOF459070:OOF459080 OYB459070:OYB459080 PHX459070:PHX459080 PRT459070:PRT459080 QBP459070:QBP459080 QLL459070:QLL459080 QVH459070:QVH459080 RFD459070:RFD459080 ROZ459070:ROZ459080 RYV459070:RYV459080 SIR459070:SIR459080 SSN459070:SSN459080 TCJ459070:TCJ459080 TMF459070:TMF459080 TWB459070:TWB459080 UFX459070:UFX459080 UPT459070:UPT459080 UZP459070:UZP459080 VJL459070:VJL459080 VTH459070:VTH459080 WDD459070:WDD459080 WMZ459070:WMZ459080 WWV459070:WWV459080 V524629:V524639 KJ524606:KJ524616 UF524606:UF524616 AEB524606:AEB524616 ANX524606:ANX524616 AXT524606:AXT524616 BHP524606:BHP524616 BRL524606:BRL524616 CBH524606:CBH524616 CLD524606:CLD524616 CUZ524606:CUZ524616 DEV524606:DEV524616 DOR524606:DOR524616 DYN524606:DYN524616 EIJ524606:EIJ524616 ESF524606:ESF524616 FCB524606:FCB524616 FLX524606:FLX524616 FVT524606:FVT524616 GFP524606:GFP524616 GPL524606:GPL524616 GZH524606:GZH524616 HJD524606:HJD524616 HSZ524606:HSZ524616 ICV524606:ICV524616 IMR524606:IMR524616 IWN524606:IWN524616 JGJ524606:JGJ524616 JQF524606:JQF524616 KAB524606:KAB524616 KJX524606:KJX524616 KTT524606:KTT524616 LDP524606:LDP524616 LNL524606:LNL524616 LXH524606:LXH524616 MHD524606:MHD524616 MQZ524606:MQZ524616 NAV524606:NAV524616 NKR524606:NKR524616 NUN524606:NUN524616 OEJ524606:OEJ524616 OOF524606:OOF524616 OYB524606:OYB524616 PHX524606:PHX524616 PRT524606:PRT524616 QBP524606:QBP524616 QLL524606:QLL524616 QVH524606:QVH524616 RFD524606:RFD524616 ROZ524606:ROZ524616 RYV524606:RYV524616 SIR524606:SIR524616 SSN524606:SSN524616 TCJ524606:TCJ524616 TMF524606:TMF524616 TWB524606:TWB524616 UFX524606:UFX524616 UPT524606:UPT524616 UZP524606:UZP524616 VJL524606:VJL524616 VTH524606:VTH524616 WDD524606:WDD524616 WMZ524606:WMZ524616 WWV524606:WWV524616 V590165:V590175 KJ590142:KJ590152 UF590142:UF590152 AEB590142:AEB590152 ANX590142:ANX590152 AXT590142:AXT590152 BHP590142:BHP590152 BRL590142:BRL590152 CBH590142:CBH590152 CLD590142:CLD590152 CUZ590142:CUZ590152 DEV590142:DEV590152 DOR590142:DOR590152 DYN590142:DYN590152 EIJ590142:EIJ590152 ESF590142:ESF590152 FCB590142:FCB590152 FLX590142:FLX590152 FVT590142:FVT590152 GFP590142:GFP590152 GPL590142:GPL590152 GZH590142:GZH590152 HJD590142:HJD590152 HSZ590142:HSZ590152 ICV590142:ICV590152 IMR590142:IMR590152 IWN590142:IWN590152 JGJ590142:JGJ590152 JQF590142:JQF590152 KAB590142:KAB590152 KJX590142:KJX590152 KTT590142:KTT590152 LDP590142:LDP590152 LNL590142:LNL590152 LXH590142:LXH590152 MHD590142:MHD590152 MQZ590142:MQZ590152 NAV590142:NAV590152 NKR590142:NKR590152 NUN590142:NUN590152 OEJ590142:OEJ590152 OOF590142:OOF590152 OYB590142:OYB590152 PHX590142:PHX590152 PRT590142:PRT590152 QBP590142:QBP590152 QLL590142:QLL590152 QVH590142:QVH590152 RFD590142:RFD590152 ROZ590142:ROZ590152 RYV590142:RYV590152 SIR590142:SIR590152 SSN590142:SSN590152 TCJ590142:TCJ590152 TMF590142:TMF590152 TWB590142:TWB590152 UFX590142:UFX590152 UPT590142:UPT590152 UZP590142:UZP590152 VJL590142:VJL590152 VTH590142:VTH590152 WDD590142:WDD590152 WMZ590142:WMZ590152 WWV590142:WWV590152 V655701:V655711 KJ655678:KJ655688 UF655678:UF655688 AEB655678:AEB655688 ANX655678:ANX655688 AXT655678:AXT655688 BHP655678:BHP655688 BRL655678:BRL655688 CBH655678:CBH655688 CLD655678:CLD655688 CUZ655678:CUZ655688 DEV655678:DEV655688 DOR655678:DOR655688 DYN655678:DYN655688 EIJ655678:EIJ655688 ESF655678:ESF655688 FCB655678:FCB655688 FLX655678:FLX655688 FVT655678:FVT655688 GFP655678:GFP655688 GPL655678:GPL655688 GZH655678:GZH655688 HJD655678:HJD655688 HSZ655678:HSZ655688 ICV655678:ICV655688 IMR655678:IMR655688 IWN655678:IWN655688 JGJ655678:JGJ655688 JQF655678:JQF655688 KAB655678:KAB655688 KJX655678:KJX655688 KTT655678:KTT655688 LDP655678:LDP655688 LNL655678:LNL655688 LXH655678:LXH655688 MHD655678:MHD655688 MQZ655678:MQZ655688 NAV655678:NAV655688 NKR655678:NKR655688 NUN655678:NUN655688 OEJ655678:OEJ655688 OOF655678:OOF655688 OYB655678:OYB655688 PHX655678:PHX655688 PRT655678:PRT655688 QBP655678:QBP655688 QLL655678:QLL655688 QVH655678:QVH655688 RFD655678:RFD655688 ROZ655678:ROZ655688 RYV655678:RYV655688 SIR655678:SIR655688 SSN655678:SSN655688 TCJ655678:TCJ655688 TMF655678:TMF655688 TWB655678:TWB655688 UFX655678:UFX655688 UPT655678:UPT655688 UZP655678:UZP655688 VJL655678:VJL655688 VTH655678:VTH655688 WDD655678:WDD655688 WMZ655678:WMZ655688 WWV655678:WWV655688 V721237:V721247 KJ721214:KJ721224 UF721214:UF721224 AEB721214:AEB721224 ANX721214:ANX721224 AXT721214:AXT721224 BHP721214:BHP721224 BRL721214:BRL721224 CBH721214:CBH721224 CLD721214:CLD721224 CUZ721214:CUZ721224 DEV721214:DEV721224 DOR721214:DOR721224 DYN721214:DYN721224 EIJ721214:EIJ721224 ESF721214:ESF721224 FCB721214:FCB721224 FLX721214:FLX721224 FVT721214:FVT721224 GFP721214:GFP721224 GPL721214:GPL721224 GZH721214:GZH721224 HJD721214:HJD721224 HSZ721214:HSZ721224 ICV721214:ICV721224 IMR721214:IMR721224 IWN721214:IWN721224 JGJ721214:JGJ721224 JQF721214:JQF721224 KAB721214:KAB721224 KJX721214:KJX721224 KTT721214:KTT721224 LDP721214:LDP721224 LNL721214:LNL721224 LXH721214:LXH721224 MHD721214:MHD721224 MQZ721214:MQZ721224 NAV721214:NAV721224 NKR721214:NKR721224 NUN721214:NUN721224 OEJ721214:OEJ721224 OOF721214:OOF721224 OYB721214:OYB721224 PHX721214:PHX721224 PRT721214:PRT721224 QBP721214:QBP721224 QLL721214:QLL721224 QVH721214:QVH721224 RFD721214:RFD721224 ROZ721214:ROZ721224 RYV721214:RYV721224 SIR721214:SIR721224 SSN721214:SSN721224 TCJ721214:TCJ721224 TMF721214:TMF721224 TWB721214:TWB721224 UFX721214:UFX721224 UPT721214:UPT721224 UZP721214:UZP721224 VJL721214:VJL721224 VTH721214:VTH721224 WDD721214:WDD721224 WMZ721214:WMZ721224 WWV721214:WWV721224 V786773:V786783 KJ786750:KJ786760 UF786750:UF786760 AEB786750:AEB786760 ANX786750:ANX786760 AXT786750:AXT786760 BHP786750:BHP786760 BRL786750:BRL786760 CBH786750:CBH786760 CLD786750:CLD786760 CUZ786750:CUZ786760 DEV786750:DEV786760 DOR786750:DOR786760 DYN786750:DYN786760 EIJ786750:EIJ786760 ESF786750:ESF786760 FCB786750:FCB786760 FLX786750:FLX786760 FVT786750:FVT786760 GFP786750:GFP786760 GPL786750:GPL786760 GZH786750:GZH786760 HJD786750:HJD786760 HSZ786750:HSZ786760 ICV786750:ICV786760 IMR786750:IMR786760 IWN786750:IWN786760 JGJ786750:JGJ786760 JQF786750:JQF786760 KAB786750:KAB786760 KJX786750:KJX786760 KTT786750:KTT786760 LDP786750:LDP786760 LNL786750:LNL786760 LXH786750:LXH786760 MHD786750:MHD786760 MQZ786750:MQZ786760 NAV786750:NAV786760 NKR786750:NKR786760 NUN786750:NUN786760 OEJ786750:OEJ786760 OOF786750:OOF786760 OYB786750:OYB786760 PHX786750:PHX786760 PRT786750:PRT786760 QBP786750:QBP786760 QLL786750:QLL786760 QVH786750:QVH786760 RFD786750:RFD786760 ROZ786750:ROZ786760 RYV786750:RYV786760 SIR786750:SIR786760 SSN786750:SSN786760 TCJ786750:TCJ786760 TMF786750:TMF786760 TWB786750:TWB786760 UFX786750:UFX786760 UPT786750:UPT786760 UZP786750:UZP786760 VJL786750:VJL786760 VTH786750:VTH786760 WDD786750:WDD786760 WMZ786750:WMZ786760 WWV786750:WWV786760 V852309:V852319 KJ852286:KJ852296 UF852286:UF852296 AEB852286:AEB852296 ANX852286:ANX852296 AXT852286:AXT852296 BHP852286:BHP852296 BRL852286:BRL852296 CBH852286:CBH852296 CLD852286:CLD852296 CUZ852286:CUZ852296 DEV852286:DEV852296 DOR852286:DOR852296 DYN852286:DYN852296 EIJ852286:EIJ852296 ESF852286:ESF852296 FCB852286:FCB852296 FLX852286:FLX852296 FVT852286:FVT852296 GFP852286:GFP852296 GPL852286:GPL852296 GZH852286:GZH852296 HJD852286:HJD852296 HSZ852286:HSZ852296 ICV852286:ICV852296 IMR852286:IMR852296 IWN852286:IWN852296 JGJ852286:JGJ852296 JQF852286:JQF852296 KAB852286:KAB852296 KJX852286:KJX852296 KTT852286:KTT852296 LDP852286:LDP852296 LNL852286:LNL852296 LXH852286:LXH852296 MHD852286:MHD852296 MQZ852286:MQZ852296 NAV852286:NAV852296 NKR852286:NKR852296 NUN852286:NUN852296 OEJ852286:OEJ852296 OOF852286:OOF852296 OYB852286:OYB852296 PHX852286:PHX852296 PRT852286:PRT852296 QBP852286:QBP852296 QLL852286:QLL852296 QVH852286:QVH852296 RFD852286:RFD852296 ROZ852286:ROZ852296 RYV852286:RYV852296 SIR852286:SIR852296 SSN852286:SSN852296 TCJ852286:TCJ852296 TMF852286:TMF852296 TWB852286:TWB852296 UFX852286:UFX852296 UPT852286:UPT852296 UZP852286:UZP852296 VJL852286:VJL852296 VTH852286:VTH852296 WDD852286:WDD852296 WMZ852286:WMZ852296 WWV852286:WWV852296 V917845:V917855 KJ917822:KJ917832 UF917822:UF917832 AEB917822:AEB917832 ANX917822:ANX917832 AXT917822:AXT917832 BHP917822:BHP917832 BRL917822:BRL917832 CBH917822:CBH917832 CLD917822:CLD917832 CUZ917822:CUZ917832 DEV917822:DEV917832 DOR917822:DOR917832 DYN917822:DYN917832 EIJ917822:EIJ917832 ESF917822:ESF917832 FCB917822:FCB917832 FLX917822:FLX917832 FVT917822:FVT917832 GFP917822:GFP917832 GPL917822:GPL917832 GZH917822:GZH917832 HJD917822:HJD917832 HSZ917822:HSZ917832 ICV917822:ICV917832 IMR917822:IMR917832 IWN917822:IWN917832 JGJ917822:JGJ917832 JQF917822:JQF917832 KAB917822:KAB917832 KJX917822:KJX917832 KTT917822:KTT917832 LDP917822:LDP917832 LNL917822:LNL917832 LXH917822:LXH917832 MHD917822:MHD917832 MQZ917822:MQZ917832 NAV917822:NAV917832 NKR917822:NKR917832 NUN917822:NUN917832 OEJ917822:OEJ917832 OOF917822:OOF917832 OYB917822:OYB917832 PHX917822:PHX917832 PRT917822:PRT917832 QBP917822:QBP917832 QLL917822:QLL917832 QVH917822:QVH917832 RFD917822:RFD917832 ROZ917822:ROZ917832 RYV917822:RYV917832 SIR917822:SIR917832 SSN917822:SSN917832 TCJ917822:TCJ917832 TMF917822:TMF917832 TWB917822:TWB917832 UFX917822:UFX917832 UPT917822:UPT917832 UZP917822:UZP917832 VJL917822:VJL917832 VTH917822:VTH917832 WDD917822:WDD917832 WMZ917822:WMZ917832 WWV917822:WWV917832 V983381:V983391 KJ983358:KJ983368 UF983358:UF983368 AEB983358:AEB983368 ANX983358:ANX983368 AXT983358:AXT983368 BHP983358:BHP983368 BRL983358:BRL983368 CBH983358:CBH983368 CLD983358:CLD983368 CUZ983358:CUZ983368 DEV983358:DEV983368 DOR983358:DOR983368 DYN983358:DYN983368 EIJ983358:EIJ983368 ESF983358:ESF983368 FCB983358:FCB983368 FLX983358:FLX983368 FVT983358:FVT983368 GFP983358:GFP983368 GPL983358:GPL983368 GZH983358:GZH983368 HJD983358:HJD983368 HSZ983358:HSZ983368 ICV983358:ICV983368 IMR983358:IMR983368 IWN983358:IWN983368 JGJ983358:JGJ983368 JQF983358:JQF983368 KAB983358:KAB983368 KJX983358:KJX983368 KTT983358:KTT983368 LDP983358:LDP983368 LNL983358:LNL983368 LXH983358:LXH983368 MHD983358:MHD983368 MQZ983358:MQZ983368 NAV983358:NAV983368 NKR983358:NKR983368 NUN983358:NUN983368 OEJ983358:OEJ983368 OOF983358:OOF983368 OYB983358:OYB983368 PHX983358:PHX983368 PRT983358:PRT983368 QBP983358:QBP983368 QLL983358:QLL983368 QVH983358:QVH983368 RFD983358:RFD983368 ROZ983358:ROZ983368 RYV983358:RYV983368 SIR983358:SIR983368 SSN983358:SSN983368 TCJ983358:TCJ983368 TMF983358:TMF983368 TWB983358:TWB983368 UFX983358:UFX983368 UPT983358:UPT983368 UZP983358:UZP983368 VJL983358:VJL983368 VTH983358:VTH983368 WDD983358:WDD983368 WMZ983358:WMZ983368" xr:uid="{00000000-0002-0000-0600-00000B000000}">
      <formula1>$T$368:$T$382</formula1>
    </dataValidation>
    <dataValidation type="list" showInputMessage="1" showErrorMessage="1" sqref="WWP983358:WWP983368 WMT983358:WMT983368 WCX983358:WCX983368 VTB983358:VTB983368 VJF983358:VJF983368 UZJ983358:UZJ983368 UPN983358:UPN983368 UFR983358:UFR983368 TVV983358:TVV983368 TLZ983358:TLZ983368 TCD983358:TCD983368 SSH983358:SSH983368 SIL983358:SIL983368 RYP983358:RYP983368 ROT983358:ROT983368 REX983358:REX983368 QVB983358:QVB983368 QLF983358:QLF983368 QBJ983358:QBJ983368 PRN983358:PRN983368 PHR983358:PHR983368 OXV983358:OXV983368 ONZ983358:ONZ983368 OED983358:OED983368 NUH983358:NUH983368 NKL983358:NKL983368 NAP983358:NAP983368 MQT983358:MQT983368 MGX983358:MGX983368 LXB983358:LXB983368 LNF983358:LNF983368 LDJ983358:LDJ983368 KTN983358:KTN983368 KJR983358:KJR983368 JZV983358:JZV983368 JPZ983358:JPZ983368 JGD983358:JGD983368 IWH983358:IWH983368 IML983358:IML983368 ICP983358:ICP983368 HST983358:HST983368 HIX983358:HIX983368 GZB983358:GZB983368 GPF983358:GPF983368 GFJ983358:GFJ983368 FVN983358:FVN983368 FLR983358:FLR983368 FBV983358:FBV983368 ERZ983358:ERZ983368 EID983358:EID983368 DYH983358:DYH983368 DOL983358:DOL983368 DEP983358:DEP983368 CUT983358:CUT983368 CKX983358:CKX983368 CBB983358:CBB983368 BRF983358:BRF983368 BHJ983358:BHJ983368 AXN983358:AXN983368 ANR983358:ANR983368 ADV983358:ADV983368 TZ983358:TZ983368 KD983358:KD983368 WWP917822:WWP917832 WMT917822:WMT917832 WCX917822:WCX917832 VTB917822:VTB917832 VJF917822:VJF917832 UZJ917822:UZJ917832 UPN917822:UPN917832 UFR917822:UFR917832 TVV917822:TVV917832 TLZ917822:TLZ917832 TCD917822:TCD917832 SSH917822:SSH917832 SIL917822:SIL917832 RYP917822:RYP917832 ROT917822:ROT917832 REX917822:REX917832 QVB917822:QVB917832 QLF917822:QLF917832 QBJ917822:QBJ917832 PRN917822:PRN917832 PHR917822:PHR917832 OXV917822:OXV917832 ONZ917822:ONZ917832 OED917822:OED917832 NUH917822:NUH917832 NKL917822:NKL917832 NAP917822:NAP917832 MQT917822:MQT917832 MGX917822:MGX917832 LXB917822:LXB917832 LNF917822:LNF917832 LDJ917822:LDJ917832 KTN917822:KTN917832 KJR917822:KJR917832 JZV917822:JZV917832 JPZ917822:JPZ917832 JGD917822:JGD917832 IWH917822:IWH917832 IML917822:IML917832 ICP917822:ICP917832 HST917822:HST917832 HIX917822:HIX917832 GZB917822:GZB917832 GPF917822:GPF917832 GFJ917822:GFJ917832 FVN917822:FVN917832 FLR917822:FLR917832 FBV917822:FBV917832 ERZ917822:ERZ917832 EID917822:EID917832 DYH917822:DYH917832 DOL917822:DOL917832 DEP917822:DEP917832 CUT917822:CUT917832 CKX917822:CKX917832 CBB917822:CBB917832 BRF917822:BRF917832 BHJ917822:BHJ917832 AXN917822:AXN917832 ANR917822:ANR917832 ADV917822:ADV917832 TZ917822:TZ917832 KD917822:KD917832 WWP852286:WWP852296 WMT852286:WMT852296 WCX852286:WCX852296 VTB852286:VTB852296 VJF852286:VJF852296 UZJ852286:UZJ852296 UPN852286:UPN852296 UFR852286:UFR852296 TVV852286:TVV852296 TLZ852286:TLZ852296 TCD852286:TCD852296 SSH852286:SSH852296 SIL852286:SIL852296 RYP852286:RYP852296 ROT852286:ROT852296 REX852286:REX852296 QVB852286:QVB852296 QLF852286:QLF852296 QBJ852286:QBJ852296 PRN852286:PRN852296 PHR852286:PHR852296 OXV852286:OXV852296 ONZ852286:ONZ852296 OED852286:OED852296 NUH852286:NUH852296 NKL852286:NKL852296 NAP852286:NAP852296 MQT852286:MQT852296 MGX852286:MGX852296 LXB852286:LXB852296 LNF852286:LNF852296 LDJ852286:LDJ852296 KTN852286:KTN852296 KJR852286:KJR852296 JZV852286:JZV852296 JPZ852286:JPZ852296 JGD852286:JGD852296 IWH852286:IWH852296 IML852286:IML852296 ICP852286:ICP852296 HST852286:HST852296 HIX852286:HIX852296 GZB852286:GZB852296 GPF852286:GPF852296 GFJ852286:GFJ852296 FVN852286:FVN852296 FLR852286:FLR852296 FBV852286:FBV852296 ERZ852286:ERZ852296 EID852286:EID852296 DYH852286:DYH852296 DOL852286:DOL852296 DEP852286:DEP852296 CUT852286:CUT852296 CKX852286:CKX852296 CBB852286:CBB852296 BRF852286:BRF852296 BHJ852286:BHJ852296 AXN852286:AXN852296 ANR852286:ANR852296 ADV852286:ADV852296 TZ852286:TZ852296 KD852286:KD852296 WWP786750:WWP786760 WMT786750:WMT786760 WCX786750:WCX786760 VTB786750:VTB786760 VJF786750:VJF786760 UZJ786750:UZJ786760 UPN786750:UPN786760 UFR786750:UFR786760 TVV786750:TVV786760 TLZ786750:TLZ786760 TCD786750:TCD786760 SSH786750:SSH786760 SIL786750:SIL786760 RYP786750:RYP786760 ROT786750:ROT786760 REX786750:REX786760 QVB786750:QVB786760 QLF786750:QLF786760 QBJ786750:QBJ786760 PRN786750:PRN786760 PHR786750:PHR786760 OXV786750:OXV786760 ONZ786750:ONZ786760 OED786750:OED786760 NUH786750:NUH786760 NKL786750:NKL786760 NAP786750:NAP786760 MQT786750:MQT786760 MGX786750:MGX786760 LXB786750:LXB786760 LNF786750:LNF786760 LDJ786750:LDJ786760 KTN786750:KTN786760 KJR786750:KJR786760 JZV786750:JZV786760 JPZ786750:JPZ786760 JGD786750:JGD786760 IWH786750:IWH786760 IML786750:IML786760 ICP786750:ICP786760 HST786750:HST786760 HIX786750:HIX786760 GZB786750:GZB786760 GPF786750:GPF786760 GFJ786750:GFJ786760 FVN786750:FVN786760 FLR786750:FLR786760 FBV786750:FBV786760 ERZ786750:ERZ786760 EID786750:EID786760 DYH786750:DYH786760 DOL786750:DOL786760 DEP786750:DEP786760 CUT786750:CUT786760 CKX786750:CKX786760 CBB786750:CBB786760 BRF786750:BRF786760 BHJ786750:BHJ786760 AXN786750:AXN786760 ANR786750:ANR786760 ADV786750:ADV786760 TZ786750:TZ786760 KD786750:KD786760 WWP721214:WWP721224 WMT721214:WMT721224 WCX721214:WCX721224 VTB721214:VTB721224 VJF721214:VJF721224 UZJ721214:UZJ721224 UPN721214:UPN721224 UFR721214:UFR721224 TVV721214:TVV721224 TLZ721214:TLZ721224 TCD721214:TCD721224 SSH721214:SSH721224 SIL721214:SIL721224 RYP721214:RYP721224 ROT721214:ROT721224 REX721214:REX721224 QVB721214:QVB721224 QLF721214:QLF721224 QBJ721214:QBJ721224 PRN721214:PRN721224 PHR721214:PHR721224 OXV721214:OXV721224 ONZ721214:ONZ721224 OED721214:OED721224 NUH721214:NUH721224 NKL721214:NKL721224 NAP721214:NAP721224 MQT721214:MQT721224 MGX721214:MGX721224 LXB721214:LXB721224 LNF721214:LNF721224 LDJ721214:LDJ721224 KTN721214:KTN721224 KJR721214:KJR721224 JZV721214:JZV721224 JPZ721214:JPZ721224 JGD721214:JGD721224 IWH721214:IWH721224 IML721214:IML721224 ICP721214:ICP721224 HST721214:HST721224 HIX721214:HIX721224 GZB721214:GZB721224 GPF721214:GPF721224 GFJ721214:GFJ721224 FVN721214:FVN721224 FLR721214:FLR721224 FBV721214:FBV721224 ERZ721214:ERZ721224 EID721214:EID721224 DYH721214:DYH721224 DOL721214:DOL721224 DEP721214:DEP721224 CUT721214:CUT721224 CKX721214:CKX721224 CBB721214:CBB721224 BRF721214:BRF721224 BHJ721214:BHJ721224 AXN721214:AXN721224 ANR721214:ANR721224 ADV721214:ADV721224 TZ721214:TZ721224 KD721214:KD721224 WWP655678:WWP655688 WMT655678:WMT655688 WCX655678:WCX655688 VTB655678:VTB655688 VJF655678:VJF655688 UZJ655678:UZJ655688 UPN655678:UPN655688 UFR655678:UFR655688 TVV655678:TVV655688 TLZ655678:TLZ655688 TCD655678:TCD655688 SSH655678:SSH655688 SIL655678:SIL655688 RYP655678:RYP655688 ROT655678:ROT655688 REX655678:REX655688 QVB655678:QVB655688 QLF655678:QLF655688 QBJ655678:QBJ655688 PRN655678:PRN655688 PHR655678:PHR655688 OXV655678:OXV655688 ONZ655678:ONZ655688 OED655678:OED655688 NUH655678:NUH655688 NKL655678:NKL655688 NAP655678:NAP655688 MQT655678:MQT655688 MGX655678:MGX655688 LXB655678:LXB655688 LNF655678:LNF655688 LDJ655678:LDJ655688 KTN655678:KTN655688 KJR655678:KJR655688 JZV655678:JZV655688 JPZ655678:JPZ655688 JGD655678:JGD655688 IWH655678:IWH655688 IML655678:IML655688 ICP655678:ICP655688 HST655678:HST655688 HIX655678:HIX655688 GZB655678:GZB655688 GPF655678:GPF655688 GFJ655678:GFJ655688 FVN655678:FVN655688 FLR655678:FLR655688 FBV655678:FBV655688 ERZ655678:ERZ655688 EID655678:EID655688 DYH655678:DYH655688 DOL655678:DOL655688 DEP655678:DEP655688 CUT655678:CUT655688 CKX655678:CKX655688 CBB655678:CBB655688 BRF655678:BRF655688 BHJ655678:BHJ655688 AXN655678:AXN655688 ANR655678:ANR655688 ADV655678:ADV655688 TZ655678:TZ655688 KD655678:KD655688 WWP590142:WWP590152 WMT590142:WMT590152 WCX590142:WCX590152 VTB590142:VTB590152 VJF590142:VJF590152 UZJ590142:UZJ590152 UPN590142:UPN590152 UFR590142:UFR590152 TVV590142:TVV590152 TLZ590142:TLZ590152 TCD590142:TCD590152 SSH590142:SSH590152 SIL590142:SIL590152 RYP590142:RYP590152 ROT590142:ROT590152 REX590142:REX590152 QVB590142:QVB590152 QLF590142:QLF590152 QBJ590142:QBJ590152 PRN590142:PRN590152 PHR590142:PHR590152 OXV590142:OXV590152 ONZ590142:ONZ590152 OED590142:OED590152 NUH590142:NUH590152 NKL590142:NKL590152 NAP590142:NAP590152 MQT590142:MQT590152 MGX590142:MGX590152 LXB590142:LXB590152 LNF590142:LNF590152 LDJ590142:LDJ590152 KTN590142:KTN590152 KJR590142:KJR590152 JZV590142:JZV590152 JPZ590142:JPZ590152 JGD590142:JGD590152 IWH590142:IWH590152 IML590142:IML590152 ICP590142:ICP590152 HST590142:HST590152 HIX590142:HIX590152 GZB590142:GZB590152 GPF590142:GPF590152 GFJ590142:GFJ590152 FVN590142:FVN590152 FLR590142:FLR590152 FBV590142:FBV590152 ERZ590142:ERZ590152 EID590142:EID590152 DYH590142:DYH590152 DOL590142:DOL590152 DEP590142:DEP590152 CUT590142:CUT590152 CKX590142:CKX590152 CBB590142:CBB590152 BRF590142:BRF590152 BHJ590142:BHJ590152 AXN590142:AXN590152 ANR590142:ANR590152 ADV590142:ADV590152 TZ590142:TZ590152 KD590142:KD590152 WWP524606:WWP524616 WMT524606:WMT524616 WCX524606:WCX524616 VTB524606:VTB524616 VJF524606:VJF524616 UZJ524606:UZJ524616 UPN524606:UPN524616 UFR524606:UFR524616 TVV524606:TVV524616 TLZ524606:TLZ524616 TCD524606:TCD524616 SSH524606:SSH524616 SIL524606:SIL524616 RYP524606:RYP524616 ROT524606:ROT524616 REX524606:REX524616 QVB524606:QVB524616 QLF524606:QLF524616 QBJ524606:QBJ524616 PRN524606:PRN524616 PHR524606:PHR524616 OXV524606:OXV524616 ONZ524606:ONZ524616 OED524606:OED524616 NUH524606:NUH524616 NKL524606:NKL524616 NAP524606:NAP524616 MQT524606:MQT524616 MGX524606:MGX524616 LXB524606:LXB524616 LNF524606:LNF524616 LDJ524606:LDJ524616 KTN524606:KTN524616 KJR524606:KJR524616 JZV524606:JZV524616 JPZ524606:JPZ524616 JGD524606:JGD524616 IWH524606:IWH524616 IML524606:IML524616 ICP524606:ICP524616 HST524606:HST524616 HIX524606:HIX524616 GZB524606:GZB524616 GPF524606:GPF524616 GFJ524606:GFJ524616 FVN524606:FVN524616 FLR524606:FLR524616 FBV524606:FBV524616 ERZ524606:ERZ524616 EID524606:EID524616 DYH524606:DYH524616 DOL524606:DOL524616 DEP524606:DEP524616 CUT524606:CUT524616 CKX524606:CKX524616 CBB524606:CBB524616 BRF524606:BRF524616 BHJ524606:BHJ524616 AXN524606:AXN524616 ANR524606:ANR524616 ADV524606:ADV524616 TZ524606:TZ524616 KD524606:KD524616 WWP459070:WWP459080 WMT459070:WMT459080 WCX459070:WCX459080 VTB459070:VTB459080 VJF459070:VJF459080 UZJ459070:UZJ459080 UPN459070:UPN459080 UFR459070:UFR459080 TVV459070:TVV459080 TLZ459070:TLZ459080 TCD459070:TCD459080 SSH459070:SSH459080 SIL459070:SIL459080 RYP459070:RYP459080 ROT459070:ROT459080 REX459070:REX459080 QVB459070:QVB459080 QLF459070:QLF459080 QBJ459070:QBJ459080 PRN459070:PRN459080 PHR459070:PHR459080 OXV459070:OXV459080 ONZ459070:ONZ459080 OED459070:OED459080 NUH459070:NUH459080 NKL459070:NKL459080 NAP459070:NAP459080 MQT459070:MQT459080 MGX459070:MGX459080 LXB459070:LXB459080 LNF459070:LNF459080 LDJ459070:LDJ459080 KTN459070:KTN459080 KJR459070:KJR459080 JZV459070:JZV459080 JPZ459070:JPZ459080 JGD459070:JGD459080 IWH459070:IWH459080 IML459070:IML459080 ICP459070:ICP459080 HST459070:HST459080 HIX459070:HIX459080 GZB459070:GZB459080 GPF459070:GPF459080 GFJ459070:GFJ459080 FVN459070:FVN459080 FLR459070:FLR459080 FBV459070:FBV459080 ERZ459070:ERZ459080 EID459070:EID459080 DYH459070:DYH459080 DOL459070:DOL459080 DEP459070:DEP459080 CUT459070:CUT459080 CKX459070:CKX459080 CBB459070:CBB459080 BRF459070:BRF459080 BHJ459070:BHJ459080 AXN459070:AXN459080 ANR459070:ANR459080 ADV459070:ADV459080 TZ459070:TZ459080 KD459070:KD459080 WWP393534:WWP393544 WMT393534:WMT393544 WCX393534:WCX393544 VTB393534:VTB393544 VJF393534:VJF393544 UZJ393534:UZJ393544 UPN393534:UPN393544 UFR393534:UFR393544 TVV393534:TVV393544 TLZ393534:TLZ393544 TCD393534:TCD393544 SSH393534:SSH393544 SIL393534:SIL393544 RYP393534:RYP393544 ROT393534:ROT393544 REX393534:REX393544 QVB393534:QVB393544 QLF393534:QLF393544 QBJ393534:QBJ393544 PRN393534:PRN393544 PHR393534:PHR393544 OXV393534:OXV393544 ONZ393534:ONZ393544 OED393534:OED393544 NUH393534:NUH393544 NKL393534:NKL393544 NAP393534:NAP393544 MQT393534:MQT393544 MGX393534:MGX393544 LXB393534:LXB393544 LNF393534:LNF393544 LDJ393534:LDJ393544 KTN393534:KTN393544 KJR393534:KJR393544 JZV393534:JZV393544 JPZ393534:JPZ393544 JGD393534:JGD393544 IWH393534:IWH393544 IML393534:IML393544 ICP393534:ICP393544 HST393534:HST393544 HIX393534:HIX393544 GZB393534:GZB393544 GPF393534:GPF393544 GFJ393534:GFJ393544 FVN393534:FVN393544 FLR393534:FLR393544 FBV393534:FBV393544 ERZ393534:ERZ393544 EID393534:EID393544 DYH393534:DYH393544 DOL393534:DOL393544 DEP393534:DEP393544 CUT393534:CUT393544 CKX393534:CKX393544 CBB393534:CBB393544 BRF393534:BRF393544 BHJ393534:BHJ393544 AXN393534:AXN393544 ANR393534:ANR393544 ADV393534:ADV393544 TZ393534:TZ393544 KD393534:KD393544 WWP327998:WWP328008 WMT327998:WMT328008 WCX327998:WCX328008 VTB327998:VTB328008 VJF327998:VJF328008 UZJ327998:UZJ328008 UPN327998:UPN328008 UFR327998:UFR328008 TVV327998:TVV328008 TLZ327998:TLZ328008 TCD327998:TCD328008 SSH327998:SSH328008 SIL327998:SIL328008 RYP327998:RYP328008 ROT327998:ROT328008 REX327998:REX328008 QVB327998:QVB328008 QLF327998:QLF328008 QBJ327998:QBJ328008 PRN327998:PRN328008 PHR327998:PHR328008 OXV327998:OXV328008 ONZ327998:ONZ328008 OED327998:OED328008 NUH327998:NUH328008 NKL327998:NKL328008 NAP327998:NAP328008 MQT327998:MQT328008 MGX327998:MGX328008 LXB327998:LXB328008 LNF327998:LNF328008 LDJ327998:LDJ328008 KTN327998:KTN328008 KJR327998:KJR328008 JZV327998:JZV328008 JPZ327998:JPZ328008 JGD327998:JGD328008 IWH327998:IWH328008 IML327998:IML328008 ICP327998:ICP328008 HST327998:HST328008 HIX327998:HIX328008 GZB327998:GZB328008 GPF327998:GPF328008 GFJ327998:GFJ328008 FVN327998:FVN328008 FLR327998:FLR328008 FBV327998:FBV328008 ERZ327998:ERZ328008 EID327998:EID328008 DYH327998:DYH328008 DOL327998:DOL328008 DEP327998:DEP328008 CUT327998:CUT328008 CKX327998:CKX328008 CBB327998:CBB328008 BRF327998:BRF328008 BHJ327998:BHJ328008 AXN327998:AXN328008 ANR327998:ANR328008 ADV327998:ADV328008 TZ327998:TZ328008 KD327998:KD328008 WWP262462:WWP262472 WMT262462:WMT262472 WCX262462:WCX262472 VTB262462:VTB262472 VJF262462:VJF262472 UZJ262462:UZJ262472 UPN262462:UPN262472 UFR262462:UFR262472 TVV262462:TVV262472 TLZ262462:TLZ262472 TCD262462:TCD262472 SSH262462:SSH262472 SIL262462:SIL262472 RYP262462:RYP262472 ROT262462:ROT262472 REX262462:REX262472 QVB262462:QVB262472 QLF262462:QLF262472 QBJ262462:QBJ262472 PRN262462:PRN262472 PHR262462:PHR262472 OXV262462:OXV262472 ONZ262462:ONZ262472 OED262462:OED262472 NUH262462:NUH262472 NKL262462:NKL262472 NAP262462:NAP262472 MQT262462:MQT262472 MGX262462:MGX262472 LXB262462:LXB262472 LNF262462:LNF262472 LDJ262462:LDJ262472 KTN262462:KTN262472 KJR262462:KJR262472 JZV262462:JZV262472 JPZ262462:JPZ262472 JGD262462:JGD262472 IWH262462:IWH262472 IML262462:IML262472 ICP262462:ICP262472 HST262462:HST262472 HIX262462:HIX262472 GZB262462:GZB262472 GPF262462:GPF262472 GFJ262462:GFJ262472 FVN262462:FVN262472 FLR262462:FLR262472 FBV262462:FBV262472 ERZ262462:ERZ262472 EID262462:EID262472 DYH262462:DYH262472 DOL262462:DOL262472 DEP262462:DEP262472 CUT262462:CUT262472 CKX262462:CKX262472 CBB262462:CBB262472 BRF262462:BRF262472 BHJ262462:BHJ262472 AXN262462:AXN262472 ANR262462:ANR262472 ADV262462:ADV262472 TZ262462:TZ262472 KD262462:KD262472 WWP196926:WWP196936 WMT196926:WMT196936 WCX196926:WCX196936 VTB196926:VTB196936 VJF196926:VJF196936 UZJ196926:UZJ196936 UPN196926:UPN196936 UFR196926:UFR196936 TVV196926:TVV196936 TLZ196926:TLZ196936 TCD196926:TCD196936 SSH196926:SSH196936 SIL196926:SIL196936 RYP196926:RYP196936 ROT196926:ROT196936 REX196926:REX196936 QVB196926:QVB196936 QLF196926:QLF196936 QBJ196926:QBJ196936 PRN196926:PRN196936 PHR196926:PHR196936 OXV196926:OXV196936 ONZ196926:ONZ196936 OED196926:OED196936 NUH196926:NUH196936 NKL196926:NKL196936 NAP196926:NAP196936 MQT196926:MQT196936 MGX196926:MGX196936 LXB196926:LXB196936 LNF196926:LNF196936 LDJ196926:LDJ196936 KTN196926:KTN196936 KJR196926:KJR196936 JZV196926:JZV196936 JPZ196926:JPZ196936 JGD196926:JGD196936 IWH196926:IWH196936 IML196926:IML196936 ICP196926:ICP196936 HST196926:HST196936 HIX196926:HIX196936 GZB196926:GZB196936 GPF196926:GPF196936 GFJ196926:GFJ196936 FVN196926:FVN196936 FLR196926:FLR196936 FBV196926:FBV196936 ERZ196926:ERZ196936 EID196926:EID196936 DYH196926:DYH196936 DOL196926:DOL196936 DEP196926:DEP196936 CUT196926:CUT196936 CKX196926:CKX196936 CBB196926:CBB196936 BRF196926:BRF196936 BHJ196926:BHJ196936 AXN196926:AXN196936 ANR196926:ANR196936 ADV196926:ADV196936 TZ196926:TZ196936 KD196926:KD196936 WWP131390:WWP131400 WMT131390:WMT131400 WCX131390:WCX131400 VTB131390:VTB131400 VJF131390:VJF131400 UZJ131390:UZJ131400 UPN131390:UPN131400 UFR131390:UFR131400 TVV131390:TVV131400 TLZ131390:TLZ131400 TCD131390:TCD131400 SSH131390:SSH131400 SIL131390:SIL131400 RYP131390:RYP131400 ROT131390:ROT131400 REX131390:REX131400 QVB131390:QVB131400 QLF131390:QLF131400 QBJ131390:QBJ131400 PRN131390:PRN131400 PHR131390:PHR131400 OXV131390:OXV131400 ONZ131390:ONZ131400 OED131390:OED131400 NUH131390:NUH131400 NKL131390:NKL131400 NAP131390:NAP131400 MQT131390:MQT131400 MGX131390:MGX131400 LXB131390:LXB131400 LNF131390:LNF131400 LDJ131390:LDJ131400 KTN131390:KTN131400 KJR131390:KJR131400 JZV131390:JZV131400 JPZ131390:JPZ131400 JGD131390:JGD131400 IWH131390:IWH131400 IML131390:IML131400 ICP131390:ICP131400 HST131390:HST131400 HIX131390:HIX131400 GZB131390:GZB131400 GPF131390:GPF131400 GFJ131390:GFJ131400 FVN131390:FVN131400 FLR131390:FLR131400 FBV131390:FBV131400 ERZ131390:ERZ131400 EID131390:EID131400 DYH131390:DYH131400 DOL131390:DOL131400 DEP131390:DEP131400 CUT131390:CUT131400 CKX131390:CKX131400 CBB131390:CBB131400 BRF131390:BRF131400 BHJ131390:BHJ131400 AXN131390:AXN131400 ANR131390:ANR131400 ADV131390:ADV131400 TZ131390:TZ131400 KD131390:KD131400 WWP65854:WWP65864 WMT65854:WMT65864 WCX65854:WCX65864 VTB65854:VTB65864 VJF65854:VJF65864 UZJ65854:UZJ65864 UPN65854:UPN65864 UFR65854:UFR65864 TVV65854:TVV65864 TLZ65854:TLZ65864 TCD65854:TCD65864 SSH65854:SSH65864 SIL65854:SIL65864 RYP65854:RYP65864 ROT65854:ROT65864 REX65854:REX65864 QVB65854:QVB65864 QLF65854:QLF65864 QBJ65854:QBJ65864 PRN65854:PRN65864 PHR65854:PHR65864 OXV65854:OXV65864 ONZ65854:ONZ65864 OED65854:OED65864 NUH65854:NUH65864 NKL65854:NKL65864 NAP65854:NAP65864 MQT65854:MQT65864 MGX65854:MGX65864 LXB65854:LXB65864 LNF65854:LNF65864 LDJ65854:LDJ65864 KTN65854:KTN65864 KJR65854:KJR65864 JZV65854:JZV65864 JPZ65854:JPZ65864 JGD65854:JGD65864 IWH65854:IWH65864 IML65854:IML65864 ICP65854:ICP65864 HST65854:HST65864 HIX65854:HIX65864 GZB65854:GZB65864 GPF65854:GPF65864 GFJ65854:GFJ65864 FVN65854:FVN65864 FLR65854:FLR65864 FBV65854:FBV65864 ERZ65854:ERZ65864 EID65854:EID65864 DYH65854:DYH65864 DOL65854:DOL65864 DEP65854:DEP65864 CUT65854:CUT65864 CKX65854:CKX65864 CBB65854:CBB65864 BRF65854:BRF65864 BHJ65854:BHJ65864 AXN65854:AXN65864 ANR65854:ANR65864 ADV65854:ADV65864 TZ65854:TZ65864 KD65854:KD65864 N65877:O65887 N131413:O131423 N196949:O196959 N262485:O262495 N328021:O328031 N393557:O393567 N459093:O459103 N524629:O524639 N590165:O590175 N655701:O655711 N721237:O721247 N786773:O786783 N852309:O852319 N917845:O917855 N983381:O983391 TN302 ADJ302 ANF302 AXB302 BGX302 BQT302 CAP302 CKL302 CUH302 DED302 DNZ302 DXV302 EHR302 ERN302 FBJ302 FLF302 FVB302 GEX302 GOT302 GYP302 HIL302 HSH302 ICD302 ILZ302 IVV302 JFR302 JPN302 JZJ302 KJF302 KTB302 LCX302 LMT302 LWP302 MGL302 MQH302 NAD302 NJZ302 NTV302 ODR302 ONN302 OXJ302 PHF302 PRB302 QAX302 QKT302 QUP302 REL302 ROH302 RYD302 SHZ302 SRV302 TBR302 TLN302 TVJ302 UFF302 UPB302 UYX302 VIT302 VSP302 WCL302 WMH302 WWD302 JR302 JR8:JR138 WWD8:WWD138 WMH8:WMH138 WCL8:WCL138 VSP8:VSP138 VIT8:VIT138 UYX8:UYX138 UPB8:UPB138 UFF8:UFF138 TVJ8:TVJ138 TLN8:TLN138 TBR8:TBR138 SRV8:SRV138 SHZ8:SHZ138 RYD8:RYD138 ROH8:ROH138 REL8:REL138 QUP8:QUP138 QKT8:QKT138 QAX8:QAX138 PRB8:PRB138 PHF8:PHF138 OXJ8:OXJ138 ONN8:ONN138 ODR8:ODR138 NTV8:NTV138 NJZ8:NJZ138 NAD8:NAD138 MQH8:MQH138 MGL8:MGL138 LWP8:LWP138 LMT8:LMT138 LCX8:LCX138 KTB8:KTB138 KJF8:KJF138 JZJ8:JZJ138 JPN8:JPN138 JFR8:JFR138 IVV8:IVV138 ILZ8:ILZ138 ICD8:ICD138 HSH8:HSH138 HIL8:HIL138 GYP8:GYP138 GOT8:GOT138 GEX8:GEX138 FVB8:FVB138 FLF8:FLF138 FBJ8:FBJ138 ERN8:ERN138 EHR8:EHR138 DXV8:DXV138 DNZ8:DNZ138 DED8:DED138 CUH8:CUH138 CKL8:CKL138 CAP8:CAP138 BQT8:BQT138 BGX8:BGX138 AXB8:AXB138 ANF8:ANF138 ADJ8:ADJ138 TN8:TN138" xr:uid="{00000000-0002-0000-0600-00000C000000}">
      <formula1>#REF!</formula1>
    </dataValidation>
    <dataValidation type="list" allowBlank="1" showInputMessage="1" showErrorMessage="1" sqref="V8:V243 V245:V356" xr:uid="{00000000-0002-0000-0600-000006000000}">
      <formula1>$V$368:$V$712</formula1>
    </dataValidation>
    <dataValidation type="list" allowBlank="1" showInputMessage="1" showErrorMessage="1" sqref="V244 U8:U356" xr:uid="{00000000-0002-0000-0600-000007000000}">
      <formula1>$U$368:$U$424</formula1>
    </dataValidation>
    <dataValidation type="list" allowBlank="1" showInputMessage="1" showErrorMessage="1" sqref="U333 T334:T356 T8:T332" xr:uid="{00000000-0002-0000-0600-000008000000}">
      <formula1>$T$368:$T$383</formula1>
    </dataValidation>
    <dataValidation type="list" allowBlank="1" showInputMessage="1" showErrorMessage="1" sqref="AQ8:AQ310 AQ312:AQ356" xr:uid="{00000000-0002-0000-0600-000000000000}">
      <formula1>$AQ$368:$AQ$375</formula1>
    </dataValidation>
    <dataValidation type="list" allowBlank="1" showInputMessage="1" showErrorMessage="1" sqref="AP8:AP310 AP312:AP356" xr:uid="{00000000-0002-0000-0600-000001000000}">
      <formula1>$AP$368:$AP$375</formula1>
    </dataValidation>
    <dataValidation type="list" allowBlank="1" showInputMessage="1" showErrorMessage="1" sqref="O8:O356" xr:uid="{00000000-0002-0000-0600-000002000000}">
      <formula1>$O$368:$O$394</formula1>
    </dataValidation>
    <dataValidation type="list" allowBlank="1" showInputMessage="1" showErrorMessage="1" sqref="P8:P356" xr:uid="{00000000-0002-0000-0600-000004000000}">
      <formula1>$Q$368:$Q$391</formula1>
    </dataValidation>
    <dataValidation type="list" allowBlank="1" showInputMessage="1" showErrorMessage="1" sqref="N8:N356" xr:uid="{00000000-0002-0000-0600-000005000000}">
      <formula1>$N$368:$N$370</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6"/>
  <sheetViews>
    <sheetView showGridLines="0" zoomScale="70" zoomScaleNormal="70" workbookViewId="0">
      <selection activeCell="J42" sqref="J42"/>
    </sheetView>
  </sheetViews>
  <sheetFormatPr baseColWidth="10" defaultColWidth="17.28515625" defaultRowHeight="11.25" x14ac:dyDescent="0.25"/>
  <cols>
    <col min="1" max="1" width="2.140625" style="109" customWidth="1"/>
    <col min="2" max="2" width="23.5703125" style="109" customWidth="1"/>
    <col min="3" max="4" width="29.140625" style="109" customWidth="1"/>
    <col min="5" max="5" width="30.42578125" style="109" customWidth="1"/>
    <col min="6" max="7" width="15.7109375" style="109" customWidth="1"/>
    <col min="8" max="8" width="15.28515625" style="109" customWidth="1"/>
    <col min="9" max="9" width="17.42578125" style="109" customWidth="1"/>
    <col min="10" max="10" width="18.85546875" style="109" customWidth="1"/>
    <col min="11" max="11" width="18.140625" style="109" customWidth="1"/>
    <col min="12" max="12" width="12.140625" style="109" customWidth="1"/>
    <col min="13" max="13" width="12.28515625" style="109" customWidth="1"/>
    <col min="14" max="14" width="13.140625" style="109" customWidth="1"/>
    <col min="15" max="15" width="17.140625" style="109" customWidth="1"/>
    <col min="16" max="16384" width="17.28515625" style="109"/>
  </cols>
  <sheetData>
    <row r="1" spans="2:14" ht="23.45" customHeight="1" x14ac:dyDescent="0.25">
      <c r="B1" s="286" t="s">
        <v>1269</v>
      </c>
      <c r="C1" s="287"/>
      <c r="D1" s="287"/>
      <c r="E1" s="287"/>
      <c r="F1" s="287"/>
      <c r="G1" s="287"/>
      <c r="H1" s="287"/>
      <c r="I1" s="287"/>
      <c r="J1" s="287"/>
      <c r="K1" s="287"/>
      <c r="L1" s="287"/>
      <c r="M1" s="287"/>
      <c r="N1" s="287"/>
    </row>
    <row r="2" spans="2:14" ht="33.950000000000003" customHeight="1" thickBot="1" x14ac:dyDescent="0.3">
      <c r="B2" s="283" t="s">
        <v>1270</v>
      </c>
      <c r="C2" s="283"/>
      <c r="D2" s="283"/>
      <c r="E2" s="283"/>
      <c r="F2" s="283"/>
      <c r="G2" s="283"/>
      <c r="H2" s="283"/>
      <c r="I2" s="283"/>
      <c r="J2" s="283"/>
      <c r="K2" s="283"/>
      <c r="L2" s="283"/>
      <c r="M2" s="283"/>
      <c r="N2" s="283"/>
    </row>
    <row r="3" spans="2:14" ht="18" customHeight="1" thickBot="1" x14ac:dyDescent="0.3">
      <c r="B3" s="288" t="s">
        <v>1271</v>
      </c>
      <c r="C3" s="290" t="s">
        <v>1272</v>
      </c>
      <c r="D3" s="296" t="s">
        <v>1273</v>
      </c>
      <c r="E3" s="290" t="s">
        <v>1274</v>
      </c>
      <c r="F3" s="292" t="s">
        <v>1275</v>
      </c>
      <c r="G3" s="292" t="s">
        <v>1276</v>
      </c>
      <c r="H3" s="292" t="s">
        <v>1277</v>
      </c>
      <c r="I3" s="290" t="s">
        <v>1278</v>
      </c>
      <c r="J3" s="290" t="s">
        <v>1279</v>
      </c>
      <c r="K3" s="294" t="s">
        <v>1280</v>
      </c>
      <c r="L3" s="284" t="s">
        <v>1281</v>
      </c>
      <c r="M3" s="284"/>
      <c r="N3" s="285"/>
    </row>
    <row r="4" spans="2:14" ht="47.25" customHeight="1" thickBot="1" x14ac:dyDescent="0.3">
      <c r="B4" s="289"/>
      <c r="C4" s="291"/>
      <c r="D4" s="297"/>
      <c r="E4" s="291"/>
      <c r="F4" s="293"/>
      <c r="G4" s="293"/>
      <c r="H4" s="293"/>
      <c r="I4" s="291"/>
      <c r="J4" s="291"/>
      <c r="K4" s="295"/>
      <c r="L4" s="110" t="s">
        <v>279</v>
      </c>
      <c r="M4" s="111" t="s">
        <v>280</v>
      </c>
      <c r="N4" s="112" t="s">
        <v>1282</v>
      </c>
    </row>
    <row r="5" spans="2:14" ht="18.75" customHeight="1" x14ac:dyDescent="0.25">
      <c r="B5" s="113"/>
      <c r="C5" s="114"/>
      <c r="D5" s="114"/>
      <c r="E5" s="115"/>
      <c r="F5" s="115"/>
      <c r="G5" s="115"/>
      <c r="H5" s="115"/>
      <c r="I5" s="116"/>
      <c r="J5" s="116"/>
      <c r="K5" s="117"/>
      <c r="L5" s="118"/>
      <c r="M5" s="119"/>
      <c r="N5" s="120">
        <f>SUM(L5:M5)</f>
        <v>0</v>
      </c>
    </row>
    <row r="6" spans="2:14" ht="18.75" customHeight="1" x14ac:dyDescent="0.25">
      <c r="B6" s="121"/>
      <c r="C6" s="122"/>
      <c r="D6" s="122"/>
      <c r="E6" s="123"/>
      <c r="F6" s="123"/>
      <c r="G6" s="123"/>
      <c r="H6" s="123"/>
      <c r="I6" s="124"/>
      <c r="J6" s="124"/>
      <c r="K6" s="125"/>
      <c r="L6" s="126"/>
      <c r="M6" s="127"/>
      <c r="N6" s="128">
        <f t="shared" ref="N6:N26" si="0">SUM(L6:M6)</f>
        <v>0</v>
      </c>
    </row>
    <row r="7" spans="2:14" ht="18.75" customHeight="1" x14ac:dyDescent="0.25">
      <c r="B7" s="129"/>
      <c r="C7" s="122"/>
      <c r="D7" s="122"/>
      <c r="E7" s="122"/>
      <c r="F7" s="122"/>
      <c r="G7" s="122"/>
      <c r="H7" s="122"/>
      <c r="I7" s="124"/>
      <c r="J7" s="124"/>
      <c r="K7" s="125"/>
      <c r="L7" s="126"/>
      <c r="M7" s="127"/>
      <c r="N7" s="128">
        <f t="shared" si="0"/>
        <v>0</v>
      </c>
    </row>
    <row r="8" spans="2:14" ht="19.7" customHeight="1" x14ac:dyDescent="0.25">
      <c r="B8" s="130"/>
      <c r="C8" s="124"/>
      <c r="D8" s="124"/>
      <c r="E8" s="124"/>
      <c r="F8" s="124"/>
      <c r="G8" s="124"/>
      <c r="H8" s="124"/>
      <c r="I8" s="124"/>
      <c r="J8" s="124"/>
      <c r="K8" s="125"/>
      <c r="L8" s="126"/>
      <c r="M8" s="127"/>
      <c r="N8" s="128">
        <f t="shared" si="0"/>
        <v>0</v>
      </c>
    </row>
    <row r="9" spans="2:14" ht="19.7" customHeight="1" x14ac:dyDescent="0.25">
      <c r="B9" s="130"/>
      <c r="C9" s="124"/>
      <c r="D9" s="124"/>
      <c r="E9" s="124"/>
      <c r="F9" s="124"/>
      <c r="G9" s="124"/>
      <c r="H9" s="124"/>
      <c r="I9" s="124"/>
      <c r="J9" s="124"/>
      <c r="K9" s="125"/>
      <c r="L9" s="126"/>
      <c r="M9" s="127"/>
      <c r="N9" s="128">
        <f t="shared" si="0"/>
        <v>0</v>
      </c>
    </row>
    <row r="10" spans="2:14" ht="19.7" customHeight="1" x14ac:dyDescent="0.25">
      <c r="B10" s="130"/>
      <c r="C10" s="124"/>
      <c r="D10" s="124"/>
      <c r="E10" s="124"/>
      <c r="F10" s="124"/>
      <c r="G10" s="124"/>
      <c r="H10" s="124"/>
      <c r="I10" s="124"/>
      <c r="J10" s="124"/>
      <c r="K10" s="125"/>
      <c r="L10" s="126"/>
      <c r="M10" s="127"/>
      <c r="N10" s="128">
        <f t="shared" si="0"/>
        <v>0</v>
      </c>
    </row>
    <row r="11" spans="2:14" ht="19.7" customHeight="1" x14ac:dyDescent="0.25">
      <c r="B11" s="130"/>
      <c r="C11" s="124"/>
      <c r="D11" s="124"/>
      <c r="E11" s="124"/>
      <c r="F11" s="124"/>
      <c r="G11" s="124"/>
      <c r="H11" s="124"/>
      <c r="I11" s="124"/>
      <c r="J11" s="124"/>
      <c r="K11" s="125"/>
      <c r="L11" s="126"/>
      <c r="M11" s="127"/>
      <c r="N11" s="128">
        <f t="shared" si="0"/>
        <v>0</v>
      </c>
    </row>
    <row r="12" spans="2:14" ht="19.7" customHeight="1" x14ac:dyDescent="0.25">
      <c r="B12" s="130"/>
      <c r="C12" s="124"/>
      <c r="D12" s="124"/>
      <c r="E12" s="124"/>
      <c r="F12" s="124"/>
      <c r="G12" s="124"/>
      <c r="H12" s="124"/>
      <c r="I12" s="124"/>
      <c r="J12" s="124"/>
      <c r="K12" s="125"/>
      <c r="L12" s="126"/>
      <c r="M12" s="127"/>
      <c r="N12" s="128">
        <f t="shared" si="0"/>
        <v>0</v>
      </c>
    </row>
    <row r="13" spans="2:14" ht="19.7" customHeight="1" x14ac:dyDescent="0.25">
      <c r="B13" s="130"/>
      <c r="C13" s="124"/>
      <c r="D13" s="124"/>
      <c r="E13" s="124"/>
      <c r="F13" s="124"/>
      <c r="G13" s="124"/>
      <c r="H13" s="124"/>
      <c r="I13" s="124"/>
      <c r="J13" s="124"/>
      <c r="K13" s="125"/>
      <c r="L13" s="126"/>
      <c r="M13" s="127"/>
      <c r="N13" s="128">
        <f t="shared" si="0"/>
        <v>0</v>
      </c>
    </row>
    <row r="14" spans="2:14" ht="19.7" customHeight="1" x14ac:dyDescent="0.25">
      <c r="B14" s="130"/>
      <c r="C14" s="124"/>
      <c r="D14" s="124"/>
      <c r="E14" s="124"/>
      <c r="F14" s="124"/>
      <c r="G14" s="124"/>
      <c r="H14" s="124"/>
      <c r="I14" s="124"/>
      <c r="J14" s="124"/>
      <c r="K14" s="125"/>
      <c r="L14" s="126"/>
      <c r="M14" s="127"/>
      <c r="N14" s="128">
        <f t="shared" si="0"/>
        <v>0</v>
      </c>
    </row>
    <row r="15" spans="2:14" ht="19.7" customHeight="1" x14ac:dyDescent="0.25">
      <c r="B15" s="130"/>
      <c r="C15" s="124"/>
      <c r="D15" s="124"/>
      <c r="E15" s="124"/>
      <c r="F15" s="124"/>
      <c r="G15" s="124"/>
      <c r="H15" s="124"/>
      <c r="I15" s="124"/>
      <c r="J15" s="124"/>
      <c r="K15" s="125"/>
      <c r="L15" s="126"/>
      <c r="M15" s="127"/>
      <c r="N15" s="128">
        <f t="shared" si="0"/>
        <v>0</v>
      </c>
    </row>
    <row r="16" spans="2:14" ht="19.7" customHeight="1" x14ac:dyDescent="0.25">
      <c r="B16" s="130"/>
      <c r="C16" s="124"/>
      <c r="D16" s="124"/>
      <c r="E16" s="124"/>
      <c r="F16" s="124"/>
      <c r="G16" s="124"/>
      <c r="H16" s="124"/>
      <c r="I16" s="124"/>
      <c r="J16" s="124"/>
      <c r="K16" s="125"/>
      <c r="L16" s="126"/>
      <c r="M16" s="127"/>
      <c r="N16" s="128">
        <f t="shared" si="0"/>
        <v>0</v>
      </c>
    </row>
    <row r="17" spans="2:14" ht="19.7" customHeight="1" x14ac:dyDescent="0.25">
      <c r="B17" s="130"/>
      <c r="C17" s="124"/>
      <c r="D17" s="124"/>
      <c r="E17" s="124"/>
      <c r="F17" s="124"/>
      <c r="G17" s="124"/>
      <c r="H17" s="124"/>
      <c r="I17" s="124"/>
      <c r="J17" s="124"/>
      <c r="K17" s="125"/>
      <c r="L17" s="126"/>
      <c r="M17" s="127"/>
      <c r="N17" s="128">
        <f t="shared" si="0"/>
        <v>0</v>
      </c>
    </row>
    <row r="18" spans="2:14" ht="19.7" customHeight="1" x14ac:dyDescent="0.25">
      <c r="B18" s="130"/>
      <c r="C18" s="124"/>
      <c r="D18" s="124"/>
      <c r="E18" s="124"/>
      <c r="F18" s="124"/>
      <c r="G18" s="124"/>
      <c r="H18" s="124"/>
      <c r="I18" s="124"/>
      <c r="J18" s="124"/>
      <c r="K18" s="125"/>
      <c r="L18" s="126"/>
      <c r="M18" s="127"/>
      <c r="N18" s="128">
        <f t="shared" si="0"/>
        <v>0</v>
      </c>
    </row>
    <row r="19" spans="2:14" ht="19.7" customHeight="1" x14ac:dyDescent="0.25">
      <c r="B19" s="130"/>
      <c r="C19" s="124"/>
      <c r="D19" s="124"/>
      <c r="E19" s="124"/>
      <c r="F19" s="124"/>
      <c r="G19" s="124"/>
      <c r="H19" s="124"/>
      <c r="I19" s="124"/>
      <c r="J19" s="124"/>
      <c r="K19" s="125"/>
      <c r="L19" s="126"/>
      <c r="M19" s="127"/>
      <c r="N19" s="128">
        <f t="shared" si="0"/>
        <v>0</v>
      </c>
    </row>
    <row r="20" spans="2:14" ht="19.7" customHeight="1" x14ac:dyDescent="0.25">
      <c r="B20" s="130"/>
      <c r="C20" s="124"/>
      <c r="D20" s="124"/>
      <c r="E20" s="124"/>
      <c r="F20" s="124"/>
      <c r="G20" s="124"/>
      <c r="H20" s="124"/>
      <c r="I20" s="124"/>
      <c r="J20" s="124"/>
      <c r="K20" s="125"/>
      <c r="L20" s="126"/>
      <c r="M20" s="127"/>
      <c r="N20" s="128">
        <f t="shared" si="0"/>
        <v>0</v>
      </c>
    </row>
    <row r="21" spans="2:14" ht="19.7" customHeight="1" x14ac:dyDescent="0.25">
      <c r="B21" s="130"/>
      <c r="C21" s="124"/>
      <c r="D21" s="124"/>
      <c r="E21" s="124"/>
      <c r="F21" s="124"/>
      <c r="G21" s="124"/>
      <c r="H21" s="124"/>
      <c r="I21" s="124"/>
      <c r="J21" s="124"/>
      <c r="K21" s="125"/>
      <c r="L21" s="126"/>
      <c r="M21" s="127"/>
      <c r="N21" s="128">
        <f t="shared" si="0"/>
        <v>0</v>
      </c>
    </row>
    <row r="22" spans="2:14" ht="21" customHeight="1" x14ac:dyDescent="0.25">
      <c r="B22" s="130"/>
      <c r="C22" s="124"/>
      <c r="D22" s="124"/>
      <c r="E22" s="124"/>
      <c r="F22" s="124"/>
      <c r="G22" s="124"/>
      <c r="H22" s="124"/>
      <c r="I22" s="124"/>
      <c r="J22" s="124"/>
      <c r="K22" s="125"/>
      <c r="L22" s="126"/>
      <c r="M22" s="127"/>
      <c r="N22" s="128">
        <f t="shared" si="0"/>
        <v>0</v>
      </c>
    </row>
    <row r="23" spans="2:14" ht="19.7" customHeight="1" x14ac:dyDescent="0.25">
      <c r="B23" s="130"/>
      <c r="C23" s="124"/>
      <c r="D23" s="124"/>
      <c r="E23" s="124"/>
      <c r="F23" s="124"/>
      <c r="G23" s="124"/>
      <c r="H23" s="124"/>
      <c r="I23" s="124"/>
      <c r="J23" s="124"/>
      <c r="K23" s="125"/>
      <c r="L23" s="126"/>
      <c r="M23" s="127"/>
      <c r="N23" s="128">
        <f t="shared" si="0"/>
        <v>0</v>
      </c>
    </row>
    <row r="24" spans="2:14" ht="19.7" customHeight="1" x14ac:dyDescent="0.25">
      <c r="B24" s="130"/>
      <c r="C24" s="124"/>
      <c r="D24" s="124"/>
      <c r="E24" s="124"/>
      <c r="F24" s="124"/>
      <c r="G24" s="124"/>
      <c r="H24" s="124"/>
      <c r="I24" s="124"/>
      <c r="J24" s="124"/>
      <c r="K24" s="125"/>
      <c r="L24" s="126"/>
      <c r="M24" s="127"/>
      <c r="N24" s="128">
        <f t="shared" si="0"/>
        <v>0</v>
      </c>
    </row>
    <row r="25" spans="2:14" ht="18.75" customHeight="1" x14ac:dyDescent="0.25">
      <c r="B25" s="130"/>
      <c r="C25" s="124"/>
      <c r="D25" s="124"/>
      <c r="E25" s="124"/>
      <c r="F25" s="124"/>
      <c r="G25" s="124"/>
      <c r="H25" s="124"/>
      <c r="I25" s="124"/>
      <c r="J25" s="124"/>
      <c r="K25" s="125"/>
      <c r="L25" s="126"/>
      <c r="M25" s="127"/>
      <c r="N25" s="128">
        <f t="shared" si="0"/>
        <v>0</v>
      </c>
    </row>
    <row r="26" spans="2:14" ht="19.7" customHeight="1" thickBot="1" x14ac:dyDescent="0.3">
      <c r="B26" s="131"/>
      <c r="C26" s="132"/>
      <c r="D26" s="132"/>
      <c r="E26" s="132"/>
      <c r="F26" s="132"/>
      <c r="G26" s="132"/>
      <c r="H26" s="132"/>
      <c r="I26" s="132"/>
      <c r="J26" s="132"/>
      <c r="K26" s="133"/>
      <c r="L26" s="134"/>
      <c r="M26" s="135"/>
      <c r="N26" s="136">
        <f t="shared" si="0"/>
        <v>0</v>
      </c>
    </row>
    <row r="27" spans="2:14" ht="19.7" customHeight="1" x14ac:dyDescent="0.25"/>
    <row r="29" spans="2:14" x14ac:dyDescent="0.15">
      <c r="B29" s="137" t="s">
        <v>1283</v>
      </c>
      <c r="C29" s="137" t="s">
        <v>1284</v>
      </c>
      <c r="D29" s="137"/>
      <c r="E29" s="137"/>
      <c r="F29" s="95" t="s">
        <v>276</v>
      </c>
      <c r="G29" s="95" t="s">
        <v>277</v>
      </c>
      <c r="H29" s="98" t="s">
        <v>278</v>
      </c>
      <c r="I29" s="1"/>
    </row>
    <row r="30" spans="2:14" x14ac:dyDescent="0.15">
      <c r="B30" s="137"/>
      <c r="E30" s="138"/>
      <c r="F30" s="1" t="s">
        <v>369</v>
      </c>
      <c r="G30" s="1" t="s">
        <v>934</v>
      </c>
      <c r="H30" s="102" t="s">
        <v>935</v>
      </c>
      <c r="I30" s="1"/>
    </row>
    <row r="31" spans="2:14" x14ac:dyDescent="0.15">
      <c r="B31" s="109" t="s">
        <v>1285</v>
      </c>
      <c r="C31" s="9" t="s">
        <v>1286</v>
      </c>
      <c r="D31" s="9"/>
      <c r="E31" s="139"/>
      <c r="F31" s="1" t="s">
        <v>351</v>
      </c>
      <c r="G31" s="1" t="s">
        <v>351</v>
      </c>
      <c r="H31" s="102" t="s">
        <v>937</v>
      </c>
      <c r="I31" s="1"/>
    </row>
    <row r="32" spans="2:14" x14ac:dyDescent="0.15">
      <c r="B32" s="109" t="s">
        <v>1287</v>
      </c>
      <c r="C32" s="9" t="s">
        <v>1288</v>
      </c>
      <c r="D32" s="9"/>
      <c r="E32" s="139"/>
      <c r="F32" s="1" t="s">
        <v>756</v>
      </c>
      <c r="G32" s="1" t="s">
        <v>940</v>
      </c>
      <c r="H32" s="102" t="s">
        <v>941</v>
      </c>
      <c r="I32" s="1"/>
    </row>
    <row r="33" spans="2:9" x14ac:dyDescent="0.15">
      <c r="B33" s="109" t="s">
        <v>1289</v>
      </c>
      <c r="C33" s="9" t="s">
        <v>1290</v>
      </c>
      <c r="D33" s="9"/>
      <c r="E33" s="139"/>
      <c r="F33" s="1" t="s">
        <v>452</v>
      </c>
      <c r="G33" s="1" t="s">
        <v>904</v>
      </c>
      <c r="H33" s="102" t="s">
        <v>942</v>
      </c>
      <c r="I33" s="1"/>
    </row>
    <row r="34" spans="2:9" x14ac:dyDescent="0.15">
      <c r="B34" s="9" t="s">
        <v>1291</v>
      </c>
      <c r="C34" s="9" t="s">
        <v>1292</v>
      </c>
      <c r="D34" s="9"/>
      <c r="E34" s="139"/>
      <c r="F34" s="1" t="s">
        <v>519</v>
      </c>
      <c r="G34" s="1" t="s">
        <v>946</v>
      </c>
      <c r="H34" s="102" t="s">
        <v>947</v>
      </c>
      <c r="I34" s="1"/>
    </row>
    <row r="35" spans="2:9" x14ac:dyDescent="0.15">
      <c r="B35" s="9" t="s">
        <v>1293</v>
      </c>
      <c r="C35" s="9" t="s">
        <v>1294</v>
      </c>
      <c r="D35" s="9"/>
      <c r="E35" s="139"/>
      <c r="F35" s="1" t="s">
        <v>599</v>
      </c>
      <c r="G35" s="1" t="s">
        <v>365</v>
      </c>
      <c r="H35" s="102" t="s">
        <v>371</v>
      </c>
      <c r="I35" s="1"/>
    </row>
    <row r="36" spans="2:9" x14ac:dyDescent="0.15">
      <c r="B36" s="9" t="s">
        <v>1295</v>
      </c>
      <c r="C36" s="9" t="s">
        <v>1296</v>
      </c>
      <c r="D36" s="9"/>
      <c r="E36" s="139"/>
      <c r="F36" s="1" t="s">
        <v>468</v>
      </c>
      <c r="G36" s="1" t="s">
        <v>952</v>
      </c>
      <c r="H36" s="102" t="s">
        <v>953</v>
      </c>
      <c r="I36" s="1"/>
    </row>
    <row r="37" spans="2:9" x14ac:dyDescent="0.15">
      <c r="B37" s="9"/>
      <c r="E37" s="139"/>
      <c r="F37" s="1" t="s">
        <v>364</v>
      </c>
      <c r="G37" s="1" t="s">
        <v>956</v>
      </c>
      <c r="H37" s="102" t="s">
        <v>957</v>
      </c>
      <c r="I37" s="1"/>
    </row>
    <row r="38" spans="2:9" x14ac:dyDescent="0.15">
      <c r="B38" s="9"/>
      <c r="E38" s="139"/>
      <c r="F38" s="1" t="s">
        <v>606</v>
      </c>
      <c r="G38" s="1" t="s">
        <v>959</v>
      </c>
      <c r="H38" s="102" t="s">
        <v>960</v>
      </c>
      <c r="I38" s="1"/>
    </row>
    <row r="39" spans="2:9" x14ac:dyDescent="0.15">
      <c r="E39" s="139"/>
      <c r="F39" s="1" t="s">
        <v>554</v>
      </c>
      <c r="G39" s="1" t="s">
        <v>963</v>
      </c>
      <c r="H39" s="102" t="s">
        <v>964</v>
      </c>
      <c r="I39" s="1"/>
    </row>
    <row r="40" spans="2:9" x14ac:dyDescent="0.15">
      <c r="E40" s="139"/>
      <c r="F40" s="1" t="s">
        <v>672</v>
      </c>
      <c r="G40" s="1" t="s">
        <v>588</v>
      </c>
      <c r="H40" s="102" t="s">
        <v>351</v>
      </c>
      <c r="I40" s="1"/>
    </row>
    <row r="41" spans="2:9" x14ac:dyDescent="0.15">
      <c r="E41" s="139"/>
      <c r="F41" s="1" t="s">
        <v>710</v>
      </c>
      <c r="G41" s="1" t="s">
        <v>969</v>
      </c>
      <c r="H41" s="102" t="s">
        <v>970</v>
      </c>
      <c r="I41" s="1"/>
    </row>
    <row r="42" spans="2:9" x14ac:dyDescent="0.15">
      <c r="E42" s="139"/>
      <c r="F42" s="1" t="s">
        <v>771</v>
      </c>
      <c r="G42" s="1" t="s">
        <v>972</v>
      </c>
      <c r="H42" s="102" t="s">
        <v>940</v>
      </c>
      <c r="I42" s="1"/>
    </row>
    <row r="43" spans="2:9" x14ac:dyDescent="0.15">
      <c r="E43" s="139"/>
      <c r="F43" s="1" t="s">
        <v>975</v>
      </c>
      <c r="G43" s="1" t="s">
        <v>976</v>
      </c>
      <c r="H43" s="102" t="s">
        <v>904</v>
      </c>
      <c r="I43" s="1"/>
    </row>
    <row r="44" spans="2:9" x14ac:dyDescent="0.15">
      <c r="E44" s="139"/>
      <c r="F44" s="1" t="s">
        <v>311</v>
      </c>
      <c r="G44" s="1" t="s">
        <v>654</v>
      </c>
      <c r="H44" s="102" t="s">
        <v>300</v>
      </c>
      <c r="I44" s="1"/>
    </row>
    <row r="45" spans="2:9" x14ac:dyDescent="0.15">
      <c r="E45" s="139"/>
      <c r="F45" s="1" t="s">
        <v>731</v>
      </c>
      <c r="G45" s="1" t="s">
        <v>558</v>
      </c>
      <c r="H45" s="102" t="s">
        <v>980</v>
      </c>
      <c r="I45" s="1"/>
    </row>
    <row r="46" spans="2:9" x14ac:dyDescent="0.15">
      <c r="E46" s="139"/>
      <c r="F46" s="1"/>
      <c r="G46" s="1" t="s">
        <v>757</v>
      </c>
      <c r="H46" s="102" t="s">
        <v>983</v>
      </c>
      <c r="I46" s="1"/>
    </row>
    <row r="47" spans="2:9" x14ac:dyDescent="0.15">
      <c r="E47" s="139"/>
      <c r="F47" s="1"/>
      <c r="G47" s="1" t="s">
        <v>386</v>
      </c>
      <c r="H47" s="102" t="s">
        <v>984</v>
      </c>
      <c r="I47" s="1"/>
    </row>
    <row r="48" spans="2:9" x14ac:dyDescent="0.15">
      <c r="E48" s="139"/>
      <c r="F48" s="1"/>
      <c r="G48" s="1" t="s">
        <v>673</v>
      </c>
      <c r="H48" s="102" t="s">
        <v>987</v>
      </c>
      <c r="I48" s="1"/>
    </row>
    <row r="49" spans="5:9" x14ac:dyDescent="0.15">
      <c r="E49" s="139"/>
      <c r="F49" s="1"/>
      <c r="G49" s="1" t="s">
        <v>989</v>
      </c>
      <c r="H49" s="102" t="s">
        <v>636</v>
      </c>
      <c r="I49" s="1"/>
    </row>
    <row r="50" spans="5:9" x14ac:dyDescent="0.15">
      <c r="E50" s="139"/>
      <c r="F50" s="1"/>
      <c r="G50" s="1" t="s">
        <v>990</v>
      </c>
      <c r="H50" s="102" t="s">
        <v>991</v>
      </c>
      <c r="I50" s="1"/>
    </row>
    <row r="51" spans="5:9" x14ac:dyDescent="0.15">
      <c r="E51" s="139"/>
      <c r="F51" s="1"/>
      <c r="G51" s="1" t="s">
        <v>635</v>
      </c>
      <c r="H51" s="102" t="s">
        <v>992</v>
      </c>
      <c r="I51" s="1"/>
    </row>
    <row r="52" spans="5:9" x14ac:dyDescent="0.15">
      <c r="E52" s="139"/>
      <c r="F52" s="1"/>
      <c r="G52" s="1" t="s">
        <v>453</v>
      </c>
      <c r="H52" s="102" t="s">
        <v>995</v>
      </c>
      <c r="I52" s="1"/>
    </row>
    <row r="53" spans="5:9" x14ac:dyDescent="0.15">
      <c r="E53" s="139"/>
      <c r="F53" s="1"/>
      <c r="G53" s="1" t="s">
        <v>998</v>
      </c>
      <c r="H53" s="102" t="s">
        <v>999</v>
      </c>
      <c r="I53" s="1"/>
    </row>
    <row r="54" spans="5:9" x14ac:dyDescent="0.15">
      <c r="E54" s="139"/>
      <c r="F54" s="1"/>
      <c r="G54" s="1" t="s">
        <v>1002</v>
      </c>
      <c r="H54" s="102" t="s">
        <v>1003</v>
      </c>
      <c r="I54" s="1"/>
    </row>
    <row r="55" spans="5:9" x14ac:dyDescent="0.15">
      <c r="E55" s="139"/>
      <c r="F55" s="1"/>
      <c r="G55" s="1" t="s">
        <v>370</v>
      </c>
      <c r="H55" s="102" t="s">
        <v>1006</v>
      </c>
      <c r="I55" s="1"/>
    </row>
    <row r="56" spans="5:9" x14ac:dyDescent="0.15">
      <c r="E56" s="139"/>
      <c r="F56" s="1"/>
      <c r="G56" s="1" t="s">
        <v>1007</v>
      </c>
      <c r="H56" s="102" t="s">
        <v>1008</v>
      </c>
      <c r="I56" s="1"/>
    </row>
    <row r="57" spans="5:9" x14ac:dyDescent="0.15">
      <c r="E57" s="139"/>
      <c r="F57" s="1"/>
      <c r="G57" s="1" t="s">
        <v>1009</v>
      </c>
      <c r="H57" s="102" t="s">
        <v>1010</v>
      </c>
      <c r="I57" s="1"/>
    </row>
    <row r="58" spans="5:9" x14ac:dyDescent="0.15">
      <c r="E58" s="139"/>
      <c r="F58" s="1"/>
      <c r="G58" s="1" t="s">
        <v>1011</v>
      </c>
      <c r="H58" s="102" t="s">
        <v>1012</v>
      </c>
      <c r="I58" s="1"/>
    </row>
    <row r="59" spans="5:9" x14ac:dyDescent="0.15">
      <c r="E59" s="139"/>
      <c r="F59" s="1"/>
      <c r="G59" s="1" t="s">
        <v>555</v>
      </c>
      <c r="H59" s="102" t="s">
        <v>1013</v>
      </c>
      <c r="I59" s="1"/>
    </row>
    <row r="60" spans="5:9" x14ac:dyDescent="0.15">
      <c r="E60" s="139"/>
      <c r="F60" s="1"/>
      <c r="G60" s="1" t="s">
        <v>1014</v>
      </c>
      <c r="H60" s="102" t="s">
        <v>520</v>
      </c>
      <c r="I60" s="1"/>
    </row>
    <row r="61" spans="5:9" x14ac:dyDescent="0.15">
      <c r="E61" s="139"/>
      <c r="F61" s="1"/>
      <c r="G61" s="1" t="s">
        <v>710</v>
      </c>
      <c r="H61" s="102" t="s">
        <v>1015</v>
      </c>
      <c r="I61" s="1"/>
    </row>
    <row r="62" spans="5:9" x14ac:dyDescent="0.15">
      <c r="E62" s="139"/>
      <c r="F62" s="1"/>
      <c r="G62" s="1" t="s">
        <v>485</v>
      </c>
      <c r="H62" s="102" t="s">
        <v>1016</v>
      </c>
      <c r="I62" s="1"/>
    </row>
    <row r="63" spans="5:9" x14ac:dyDescent="0.15">
      <c r="E63" s="139"/>
      <c r="F63" s="1"/>
      <c r="G63" s="1" t="s">
        <v>607</v>
      </c>
      <c r="H63" s="102" t="s">
        <v>963</v>
      </c>
      <c r="I63" s="1"/>
    </row>
    <row r="64" spans="5:9" x14ac:dyDescent="0.15">
      <c r="E64" s="139"/>
      <c r="F64" s="1"/>
      <c r="G64" s="1" t="s">
        <v>545</v>
      </c>
      <c r="H64" s="102" t="s">
        <v>383</v>
      </c>
      <c r="I64" s="1"/>
    </row>
    <row r="65" spans="5:9" x14ac:dyDescent="0.15">
      <c r="E65" s="139"/>
      <c r="F65" s="1"/>
      <c r="G65" s="1" t="s">
        <v>482</v>
      </c>
      <c r="H65" s="102" t="s">
        <v>356</v>
      </c>
      <c r="I65" s="1"/>
    </row>
    <row r="66" spans="5:9" x14ac:dyDescent="0.15">
      <c r="E66" s="139"/>
      <c r="F66" s="1"/>
      <c r="G66" s="1" t="s">
        <v>1018</v>
      </c>
      <c r="H66" s="102" t="s">
        <v>1017</v>
      </c>
      <c r="I66" s="1"/>
    </row>
    <row r="67" spans="5:9" x14ac:dyDescent="0.15">
      <c r="E67" s="139"/>
      <c r="F67" s="1"/>
      <c r="G67" s="1" t="s">
        <v>1020</v>
      </c>
      <c r="H67" s="102" t="s">
        <v>1019</v>
      </c>
      <c r="I67" s="1"/>
    </row>
    <row r="68" spans="5:9" x14ac:dyDescent="0.15">
      <c r="E68" s="139"/>
      <c r="F68" s="1"/>
      <c r="G68" s="1" t="s">
        <v>1021</v>
      </c>
      <c r="H68" s="102" t="s">
        <v>969</v>
      </c>
      <c r="I68" s="1"/>
    </row>
    <row r="69" spans="5:9" x14ac:dyDescent="0.15">
      <c r="E69" s="139"/>
      <c r="F69" s="1"/>
      <c r="G69" s="1" t="s">
        <v>1023</v>
      </c>
      <c r="H69" s="102" t="s">
        <v>1022</v>
      </c>
      <c r="I69" s="1"/>
    </row>
    <row r="70" spans="5:9" x14ac:dyDescent="0.15">
      <c r="E70" s="139"/>
      <c r="F70" s="1"/>
      <c r="G70" s="1" t="s">
        <v>1024</v>
      </c>
      <c r="H70" s="102" t="s">
        <v>913</v>
      </c>
      <c r="I70" s="1"/>
    </row>
    <row r="71" spans="5:9" x14ac:dyDescent="0.15">
      <c r="E71" s="139"/>
      <c r="F71" s="1"/>
      <c r="G71" s="1" t="s">
        <v>1026</v>
      </c>
      <c r="H71" s="102" t="s">
        <v>1025</v>
      </c>
      <c r="I71" s="1"/>
    </row>
    <row r="72" spans="5:9" x14ac:dyDescent="0.15">
      <c r="E72" s="139"/>
      <c r="F72" s="1"/>
      <c r="G72" s="1" t="s">
        <v>765</v>
      </c>
      <c r="H72" s="102" t="s">
        <v>732</v>
      </c>
      <c r="I72" s="1"/>
    </row>
    <row r="73" spans="5:9" x14ac:dyDescent="0.15">
      <c r="E73" s="139"/>
      <c r="F73" s="1"/>
      <c r="G73" s="1" t="s">
        <v>1028</v>
      </c>
      <c r="H73" s="102" t="s">
        <v>1027</v>
      </c>
      <c r="I73" s="1"/>
    </row>
    <row r="74" spans="5:9" x14ac:dyDescent="0.15">
      <c r="E74" s="139"/>
      <c r="F74" s="1"/>
      <c r="G74" s="1" t="s">
        <v>312</v>
      </c>
      <c r="H74" s="102" t="s">
        <v>1029</v>
      </c>
      <c r="I74" s="1"/>
    </row>
    <row r="75" spans="5:9" x14ac:dyDescent="0.15">
      <c r="E75" s="139"/>
      <c r="F75" s="1"/>
      <c r="G75" s="1" t="s">
        <v>479</v>
      </c>
      <c r="H75" s="102" t="s">
        <v>1030</v>
      </c>
      <c r="I75" s="1"/>
    </row>
    <row r="76" spans="5:9" x14ac:dyDescent="0.15">
      <c r="E76" s="139"/>
      <c r="F76" s="1"/>
      <c r="G76" s="1" t="s">
        <v>469</v>
      </c>
      <c r="H76" s="102" t="s">
        <v>1031</v>
      </c>
      <c r="I76" s="1"/>
    </row>
    <row r="77" spans="5:9" x14ac:dyDescent="0.15">
      <c r="E77" s="139"/>
      <c r="F77" s="1"/>
      <c r="G77" s="1" t="s">
        <v>1033</v>
      </c>
      <c r="H77" s="102" t="s">
        <v>1032</v>
      </c>
      <c r="I77" s="1"/>
    </row>
    <row r="78" spans="5:9" x14ac:dyDescent="0.15">
      <c r="E78" s="139"/>
      <c r="F78" s="1"/>
      <c r="G78" s="1" t="s">
        <v>1035</v>
      </c>
      <c r="H78" s="102" t="s">
        <v>1034</v>
      </c>
      <c r="I78" s="1"/>
    </row>
    <row r="79" spans="5:9" x14ac:dyDescent="0.15">
      <c r="E79" s="139"/>
      <c r="F79" s="1"/>
      <c r="G79" s="1" t="s">
        <v>1037</v>
      </c>
      <c r="H79" s="102" t="s">
        <v>1036</v>
      </c>
      <c r="I79" s="1"/>
    </row>
    <row r="80" spans="5:9" x14ac:dyDescent="0.15">
      <c r="E80" s="139"/>
      <c r="F80" s="1"/>
      <c r="G80" s="1" t="s">
        <v>1039</v>
      </c>
      <c r="H80" s="102" t="s">
        <v>1038</v>
      </c>
      <c r="I80" s="1"/>
    </row>
    <row r="81" spans="5:9" x14ac:dyDescent="0.15">
      <c r="E81" s="139"/>
      <c r="F81" s="1"/>
      <c r="G81" s="1" t="s">
        <v>772</v>
      </c>
      <c r="H81" s="102" t="s">
        <v>1040</v>
      </c>
      <c r="I81" s="1"/>
    </row>
    <row r="82" spans="5:9" x14ac:dyDescent="0.15">
      <c r="E82" s="139"/>
      <c r="F82" s="1"/>
      <c r="G82" s="1" t="s">
        <v>519</v>
      </c>
      <c r="H82" s="102" t="s">
        <v>1041</v>
      </c>
      <c r="I82" s="1"/>
    </row>
    <row r="83" spans="5:9" x14ac:dyDescent="0.15">
      <c r="E83" s="139"/>
      <c r="F83" s="1"/>
      <c r="G83" s="1" t="s">
        <v>1045</v>
      </c>
      <c r="H83" s="102" t="s">
        <v>1042</v>
      </c>
      <c r="I83" s="1"/>
    </row>
    <row r="84" spans="5:9" x14ac:dyDescent="0.15">
      <c r="E84" s="139"/>
      <c r="F84" s="1"/>
      <c r="G84" s="1" t="s">
        <v>1297</v>
      </c>
      <c r="H84" s="102" t="s">
        <v>1044</v>
      </c>
      <c r="I84" s="1"/>
    </row>
    <row r="85" spans="5:9" x14ac:dyDescent="0.15">
      <c r="E85" s="139"/>
      <c r="F85" s="1"/>
      <c r="G85" s="1" t="s">
        <v>1043</v>
      </c>
      <c r="H85" s="102" t="s">
        <v>1046</v>
      </c>
      <c r="I85" s="1"/>
    </row>
    <row r="86" spans="5:9" x14ac:dyDescent="0.15">
      <c r="E86" s="139"/>
      <c r="F86" s="1"/>
      <c r="G86" s="1"/>
      <c r="H86" s="102" t="s">
        <v>1048</v>
      </c>
      <c r="I86" s="1"/>
    </row>
    <row r="87" spans="5:9" x14ac:dyDescent="0.15">
      <c r="E87" s="139"/>
      <c r="F87" s="1"/>
      <c r="G87" s="1"/>
      <c r="H87" s="102" t="s">
        <v>1049</v>
      </c>
      <c r="I87" s="1"/>
    </row>
    <row r="88" spans="5:9" x14ac:dyDescent="0.15">
      <c r="E88" s="139"/>
      <c r="F88" s="1"/>
      <c r="G88" s="1"/>
      <c r="H88" s="102" t="s">
        <v>1050</v>
      </c>
      <c r="I88" s="1"/>
    </row>
    <row r="89" spans="5:9" x14ac:dyDescent="0.15">
      <c r="E89" s="139"/>
      <c r="F89" s="1"/>
      <c r="G89" s="1"/>
      <c r="H89" s="102" t="s">
        <v>1051</v>
      </c>
      <c r="I89" s="1"/>
    </row>
    <row r="90" spans="5:9" x14ac:dyDescent="0.15">
      <c r="E90" s="139"/>
      <c r="F90" s="1"/>
      <c r="G90" s="1"/>
      <c r="H90" s="102" t="s">
        <v>1052</v>
      </c>
      <c r="I90" s="1"/>
    </row>
    <row r="91" spans="5:9" x14ac:dyDescent="0.15">
      <c r="E91" s="139"/>
      <c r="F91" s="1"/>
      <c r="G91" s="1"/>
      <c r="H91" s="102" t="s">
        <v>558</v>
      </c>
      <c r="I91" s="1"/>
    </row>
    <row r="92" spans="5:9" x14ac:dyDescent="0.15">
      <c r="E92" s="139"/>
      <c r="F92" s="1"/>
      <c r="G92" s="1"/>
      <c r="H92" s="102" t="s">
        <v>1053</v>
      </c>
      <c r="I92" s="1"/>
    </row>
    <row r="93" spans="5:9" x14ac:dyDescent="0.15">
      <c r="E93" s="139"/>
      <c r="F93" s="1"/>
      <c r="G93" s="1"/>
      <c r="H93" s="102" t="s">
        <v>1054</v>
      </c>
      <c r="I93" s="1"/>
    </row>
    <row r="94" spans="5:9" x14ac:dyDescent="0.15">
      <c r="E94" s="139"/>
      <c r="F94" s="1"/>
      <c r="G94" s="1"/>
      <c r="H94" s="102" t="s">
        <v>1055</v>
      </c>
      <c r="I94" s="1"/>
    </row>
    <row r="95" spans="5:9" x14ac:dyDescent="0.15">
      <c r="E95" s="139"/>
      <c r="F95" s="1"/>
      <c r="G95" s="1"/>
      <c r="H95" s="102" t="s">
        <v>1056</v>
      </c>
      <c r="I95" s="1"/>
    </row>
    <row r="96" spans="5:9" x14ac:dyDescent="0.15">
      <c r="E96" s="139"/>
      <c r="F96" s="1"/>
      <c r="G96" s="1"/>
      <c r="H96" s="102" t="s">
        <v>758</v>
      </c>
      <c r="I96" s="1"/>
    </row>
    <row r="97" spans="5:9" x14ac:dyDescent="0.15">
      <c r="E97" s="139"/>
      <c r="F97" s="1"/>
      <c r="G97" s="1"/>
      <c r="H97" s="102" t="s">
        <v>898</v>
      </c>
      <c r="I97" s="1"/>
    </row>
    <row r="98" spans="5:9" x14ac:dyDescent="0.15">
      <c r="E98" s="139"/>
      <c r="F98" s="1"/>
      <c r="G98" s="1"/>
      <c r="H98" s="102" t="s">
        <v>1057</v>
      </c>
      <c r="I98" s="1"/>
    </row>
    <row r="99" spans="5:9" x14ac:dyDescent="0.15">
      <c r="E99" s="139"/>
      <c r="F99" s="1"/>
      <c r="G99" s="1"/>
      <c r="H99" s="102" t="s">
        <v>1058</v>
      </c>
      <c r="I99" s="1"/>
    </row>
    <row r="100" spans="5:9" x14ac:dyDescent="0.15">
      <c r="E100" s="139"/>
      <c r="F100" s="1"/>
      <c r="G100" s="1"/>
      <c r="H100" s="102" t="s">
        <v>673</v>
      </c>
      <c r="I100" s="1"/>
    </row>
    <row r="101" spans="5:9" x14ac:dyDescent="0.15">
      <c r="E101" s="139"/>
      <c r="F101" s="1"/>
      <c r="G101" s="1"/>
      <c r="H101" s="102" t="s">
        <v>1059</v>
      </c>
      <c r="I101" s="1"/>
    </row>
    <row r="102" spans="5:9" x14ac:dyDescent="0.15">
      <c r="E102" s="139"/>
      <c r="F102" s="1"/>
      <c r="G102" s="1"/>
      <c r="H102" s="102" t="s">
        <v>1060</v>
      </c>
      <c r="I102" s="1"/>
    </row>
    <row r="103" spans="5:9" x14ac:dyDescent="0.15">
      <c r="E103" s="139"/>
      <c r="F103" s="1"/>
      <c r="G103" s="1"/>
      <c r="H103" s="102" t="s">
        <v>1061</v>
      </c>
      <c r="I103" s="1"/>
    </row>
    <row r="104" spans="5:9" x14ac:dyDescent="0.15">
      <c r="E104" s="139"/>
      <c r="F104" s="1"/>
      <c r="G104" s="1"/>
      <c r="H104" s="102" t="s">
        <v>1062</v>
      </c>
      <c r="I104" s="1"/>
    </row>
    <row r="105" spans="5:9" x14ac:dyDescent="0.15">
      <c r="E105" s="139"/>
      <c r="F105" s="1"/>
      <c r="G105" s="1"/>
      <c r="H105" s="102" t="s">
        <v>1063</v>
      </c>
      <c r="I105" s="1"/>
    </row>
    <row r="106" spans="5:9" x14ac:dyDescent="0.15">
      <c r="E106" s="139"/>
      <c r="F106" s="1"/>
      <c r="G106" s="1"/>
      <c r="H106" s="102" t="s">
        <v>1064</v>
      </c>
      <c r="I106" s="1"/>
    </row>
    <row r="107" spans="5:9" x14ac:dyDescent="0.15">
      <c r="E107" s="139"/>
      <c r="F107" s="1"/>
      <c r="G107" s="1"/>
      <c r="H107" s="102" t="s">
        <v>1065</v>
      </c>
      <c r="I107" s="1"/>
    </row>
    <row r="108" spans="5:9" x14ac:dyDescent="0.15">
      <c r="E108" s="139"/>
      <c r="F108" s="1"/>
      <c r="G108" s="1"/>
      <c r="H108" s="102" t="s">
        <v>990</v>
      </c>
      <c r="I108" s="1"/>
    </row>
    <row r="109" spans="5:9" x14ac:dyDescent="0.15">
      <c r="E109" s="139"/>
      <c r="F109" s="1"/>
      <c r="G109" s="1"/>
      <c r="H109" s="102" t="s">
        <v>1066</v>
      </c>
      <c r="I109" s="1"/>
    </row>
    <row r="110" spans="5:9" x14ac:dyDescent="0.15">
      <c r="E110" s="139"/>
      <c r="F110" s="1"/>
      <c r="G110" s="1"/>
      <c r="H110" s="102" t="s">
        <v>1067</v>
      </c>
      <c r="I110" s="1"/>
    </row>
    <row r="111" spans="5:9" x14ac:dyDescent="0.15">
      <c r="E111" s="139"/>
      <c r="F111" s="1"/>
      <c r="G111" s="1"/>
      <c r="H111" s="102" t="s">
        <v>1068</v>
      </c>
      <c r="I111" s="1"/>
    </row>
    <row r="112" spans="5:9" x14ac:dyDescent="0.15">
      <c r="E112" s="139"/>
      <c r="F112" s="1"/>
      <c r="G112" s="1"/>
      <c r="H112" s="102" t="s">
        <v>665</v>
      </c>
      <c r="I112" s="1"/>
    </row>
    <row r="113" spans="5:9" x14ac:dyDescent="0.15">
      <c r="E113" s="139"/>
      <c r="F113" s="1"/>
      <c r="G113" s="1"/>
      <c r="H113" s="102" t="s">
        <v>1069</v>
      </c>
      <c r="I113" s="1"/>
    </row>
    <row r="114" spans="5:9" x14ac:dyDescent="0.15">
      <c r="E114" s="139"/>
      <c r="F114" s="1"/>
      <c r="G114" s="1"/>
      <c r="H114" s="102" t="s">
        <v>1070</v>
      </c>
      <c r="I114" s="1"/>
    </row>
    <row r="115" spans="5:9" x14ac:dyDescent="0.15">
      <c r="E115" s="139"/>
      <c r="F115" s="1"/>
      <c r="G115" s="1"/>
      <c r="H115" s="102" t="s">
        <v>1071</v>
      </c>
      <c r="I115" s="1"/>
    </row>
    <row r="116" spans="5:9" x14ac:dyDescent="0.15">
      <c r="E116" s="139"/>
      <c r="F116" s="1"/>
      <c r="G116" s="1"/>
      <c r="H116" s="102" t="s">
        <v>1072</v>
      </c>
      <c r="I116" s="1"/>
    </row>
    <row r="117" spans="5:9" x14ac:dyDescent="0.15">
      <c r="E117" s="139"/>
      <c r="F117" s="1"/>
      <c r="G117" s="1"/>
      <c r="H117" s="102" t="s">
        <v>1073</v>
      </c>
      <c r="I117" s="1"/>
    </row>
    <row r="118" spans="5:9" x14ac:dyDescent="0.15">
      <c r="E118" s="139"/>
      <c r="F118" s="1"/>
      <c r="G118" s="1"/>
      <c r="H118" s="102" t="s">
        <v>1074</v>
      </c>
      <c r="I118" s="1"/>
    </row>
    <row r="119" spans="5:9" x14ac:dyDescent="0.15">
      <c r="E119" s="139"/>
      <c r="F119" s="1"/>
      <c r="G119" s="1"/>
      <c r="H119" s="102" t="s">
        <v>332</v>
      </c>
      <c r="I119" s="1"/>
    </row>
    <row r="120" spans="5:9" x14ac:dyDescent="0.15">
      <c r="E120" s="139"/>
      <c r="F120" s="1"/>
      <c r="G120" s="1"/>
      <c r="H120" s="102" t="s">
        <v>1075</v>
      </c>
      <c r="I120" s="1"/>
    </row>
    <row r="121" spans="5:9" x14ac:dyDescent="0.15">
      <c r="E121" s="139"/>
      <c r="F121" s="1"/>
      <c r="G121" s="1"/>
      <c r="H121" s="102" t="s">
        <v>1076</v>
      </c>
      <c r="I121" s="1"/>
    </row>
    <row r="122" spans="5:9" x14ac:dyDescent="0.15">
      <c r="E122" s="139"/>
      <c r="F122" s="1"/>
      <c r="G122" s="1"/>
      <c r="H122" s="102" t="s">
        <v>1077</v>
      </c>
      <c r="I122" s="1"/>
    </row>
    <row r="123" spans="5:9" x14ac:dyDescent="0.15">
      <c r="E123" s="139"/>
      <c r="F123" s="1"/>
      <c r="G123" s="1"/>
      <c r="H123" s="102" t="s">
        <v>1078</v>
      </c>
      <c r="I123" s="1"/>
    </row>
    <row r="124" spans="5:9" x14ac:dyDescent="0.15">
      <c r="E124" s="139"/>
      <c r="F124" s="1"/>
      <c r="G124" s="1"/>
      <c r="H124" s="102" t="s">
        <v>556</v>
      </c>
      <c r="I124" s="1"/>
    </row>
    <row r="125" spans="5:9" x14ac:dyDescent="0.15">
      <c r="E125" s="139"/>
      <c r="F125" s="1"/>
      <c r="G125" s="1"/>
      <c r="H125" s="102" t="s">
        <v>1079</v>
      </c>
      <c r="I125" s="1"/>
    </row>
    <row r="126" spans="5:9" x14ac:dyDescent="0.15">
      <c r="E126" s="139"/>
      <c r="F126" s="1"/>
      <c r="G126" s="1"/>
      <c r="H126" s="102" t="s">
        <v>1080</v>
      </c>
      <c r="I126" s="1"/>
    </row>
    <row r="127" spans="5:9" x14ac:dyDescent="0.15">
      <c r="E127" s="139"/>
      <c r="F127" s="1"/>
      <c r="G127" s="1"/>
      <c r="H127" s="102" t="s">
        <v>1081</v>
      </c>
      <c r="I127" s="1"/>
    </row>
    <row r="128" spans="5:9" x14ac:dyDescent="0.15">
      <c r="E128" s="139"/>
      <c r="F128" s="1"/>
      <c r="G128" s="1"/>
      <c r="H128" s="102" t="s">
        <v>1082</v>
      </c>
      <c r="I128" s="1"/>
    </row>
    <row r="129" spans="5:9" x14ac:dyDescent="0.15">
      <c r="E129" s="139"/>
      <c r="F129" s="1"/>
      <c r="G129" s="1"/>
      <c r="H129" s="102" t="s">
        <v>1083</v>
      </c>
      <c r="I129" s="1"/>
    </row>
    <row r="130" spans="5:9" x14ac:dyDescent="0.15">
      <c r="E130" s="139"/>
      <c r="F130" s="1"/>
      <c r="G130" s="1"/>
      <c r="H130" s="102" t="s">
        <v>1084</v>
      </c>
      <c r="I130" s="1"/>
    </row>
    <row r="131" spans="5:9" x14ac:dyDescent="0.15">
      <c r="E131" s="139"/>
      <c r="F131" s="1"/>
      <c r="G131" s="1"/>
      <c r="H131" s="102" t="s">
        <v>1085</v>
      </c>
      <c r="I131" s="1"/>
    </row>
    <row r="132" spans="5:9" x14ac:dyDescent="0.15">
      <c r="E132" s="139"/>
      <c r="F132" s="1"/>
      <c r="G132" s="1"/>
      <c r="H132" s="102" t="s">
        <v>1086</v>
      </c>
      <c r="I132" s="1"/>
    </row>
    <row r="133" spans="5:9" x14ac:dyDescent="0.15">
      <c r="E133" s="139"/>
      <c r="F133" s="1"/>
      <c r="G133" s="1"/>
      <c r="H133" s="102" t="s">
        <v>1087</v>
      </c>
      <c r="I133" s="1"/>
    </row>
    <row r="134" spans="5:9" x14ac:dyDescent="0.15">
      <c r="E134" s="139"/>
      <c r="F134" s="1"/>
      <c r="G134" s="1"/>
      <c r="H134" s="102" t="s">
        <v>1088</v>
      </c>
      <c r="I134" s="1"/>
    </row>
    <row r="135" spans="5:9" x14ac:dyDescent="0.15">
      <c r="E135" s="139"/>
      <c r="F135" s="1"/>
      <c r="G135" s="1"/>
      <c r="H135" s="102" t="s">
        <v>1089</v>
      </c>
      <c r="I135" s="1"/>
    </row>
    <row r="136" spans="5:9" x14ac:dyDescent="0.15">
      <c r="E136" s="139"/>
      <c r="F136" s="1"/>
      <c r="G136" s="1"/>
      <c r="H136" s="102" t="s">
        <v>1090</v>
      </c>
      <c r="I136" s="1"/>
    </row>
    <row r="137" spans="5:9" x14ac:dyDescent="0.15">
      <c r="E137" s="139"/>
      <c r="F137" s="1"/>
      <c r="G137" s="1"/>
      <c r="H137" s="102" t="s">
        <v>1091</v>
      </c>
      <c r="I137" s="1"/>
    </row>
    <row r="138" spans="5:9" x14ac:dyDescent="0.15">
      <c r="E138" s="139"/>
      <c r="F138" s="1"/>
      <c r="G138" s="1"/>
      <c r="H138" s="102" t="s">
        <v>1002</v>
      </c>
      <c r="I138" s="1"/>
    </row>
    <row r="139" spans="5:9" x14ac:dyDescent="0.15">
      <c r="E139" s="139"/>
      <c r="F139" s="1"/>
      <c r="G139" s="1"/>
      <c r="H139" s="102" t="s">
        <v>1092</v>
      </c>
      <c r="I139" s="1"/>
    </row>
    <row r="140" spans="5:9" x14ac:dyDescent="0.15">
      <c r="E140" s="139"/>
      <c r="F140" s="1"/>
      <c r="G140" s="1"/>
      <c r="H140" s="102" t="s">
        <v>1093</v>
      </c>
      <c r="I140" s="1"/>
    </row>
    <row r="141" spans="5:9" x14ac:dyDescent="0.15">
      <c r="E141" s="139"/>
      <c r="F141" s="1"/>
      <c r="G141" s="1"/>
      <c r="H141" s="102" t="s">
        <v>541</v>
      </c>
      <c r="I141" s="1"/>
    </row>
    <row r="142" spans="5:9" x14ac:dyDescent="0.15">
      <c r="E142" s="139"/>
      <c r="F142" s="1"/>
      <c r="G142" s="1"/>
      <c r="H142" s="102" t="s">
        <v>1094</v>
      </c>
      <c r="I142" s="1"/>
    </row>
    <row r="143" spans="5:9" x14ac:dyDescent="0.15">
      <c r="E143" s="139"/>
      <c r="F143" s="1"/>
      <c r="G143" s="1"/>
      <c r="H143" s="102" t="s">
        <v>1095</v>
      </c>
      <c r="I143" s="1"/>
    </row>
    <row r="144" spans="5:9" x14ac:dyDescent="0.15">
      <c r="E144" s="139"/>
      <c r="F144" s="1"/>
      <c r="G144" s="1"/>
      <c r="H144" s="102" t="s">
        <v>1007</v>
      </c>
      <c r="I144" s="1"/>
    </row>
    <row r="145" spans="5:9" x14ac:dyDescent="0.15">
      <c r="E145" s="139"/>
      <c r="F145" s="1"/>
      <c r="G145" s="1"/>
      <c r="H145" s="102" t="s">
        <v>1096</v>
      </c>
      <c r="I145" s="1"/>
    </row>
    <row r="146" spans="5:9" x14ac:dyDescent="0.15">
      <c r="E146" s="139"/>
      <c r="F146" s="1"/>
      <c r="G146" s="1"/>
      <c r="H146" s="102" t="s">
        <v>1097</v>
      </c>
      <c r="I146" s="1"/>
    </row>
    <row r="147" spans="5:9" x14ac:dyDescent="0.15">
      <c r="E147" s="139"/>
      <c r="F147" s="1"/>
      <c r="G147" s="1"/>
      <c r="H147" s="102" t="s">
        <v>345</v>
      </c>
      <c r="I147" s="1"/>
    </row>
    <row r="148" spans="5:9" x14ac:dyDescent="0.15">
      <c r="E148" s="139"/>
      <c r="F148" s="1"/>
      <c r="G148" s="1"/>
      <c r="H148" s="102" t="s">
        <v>1098</v>
      </c>
      <c r="I148" s="1"/>
    </row>
    <row r="149" spans="5:9" x14ac:dyDescent="0.15">
      <c r="E149" s="139"/>
      <c r="F149" s="1"/>
      <c r="G149" s="1"/>
      <c r="H149" s="102" t="s">
        <v>1099</v>
      </c>
      <c r="I149" s="1"/>
    </row>
    <row r="150" spans="5:9" x14ac:dyDescent="0.15">
      <c r="E150" s="139"/>
      <c r="F150" s="1"/>
      <c r="G150" s="1"/>
      <c r="H150" s="102" t="s">
        <v>1100</v>
      </c>
      <c r="I150" s="1"/>
    </row>
    <row r="151" spans="5:9" x14ac:dyDescent="0.15">
      <c r="E151" s="139"/>
      <c r="F151" s="1"/>
      <c r="G151" s="1"/>
      <c r="H151" s="102" t="s">
        <v>522</v>
      </c>
      <c r="I151" s="1"/>
    </row>
    <row r="152" spans="5:9" x14ac:dyDescent="0.15">
      <c r="E152" s="139"/>
      <c r="F152" s="1"/>
      <c r="G152" s="1"/>
      <c r="H152" s="102" t="s">
        <v>1101</v>
      </c>
      <c r="I152" s="1"/>
    </row>
    <row r="153" spans="5:9" x14ac:dyDescent="0.15">
      <c r="E153" s="139"/>
      <c r="F153" s="1"/>
      <c r="G153" s="1"/>
      <c r="H153" s="102" t="s">
        <v>1102</v>
      </c>
      <c r="I153" s="1"/>
    </row>
    <row r="154" spans="5:9" x14ac:dyDescent="0.15">
      <c r="E154" s="139"/>
      <c r="F154" s="1"/>
      <c r="G154" s="1"/>
      <c r="H154" s="102" t="s">
        <v>489</v>
      </c>
      <c r="I154" s="1"/>
    </row>
    <row r="155" spans="5:9" x14ac:dyDescent="0.15">
      <c r="E155" s="139"/>
      <c r="F155" s="1"/>
      <c r="G155" s="1"/>
      <c r="H155" s="102" t="s">
        <v>647</v>
      </c>
      <c r="I155" s="1"/>
    </row>
    <row r="156" spans="5:9" x14ac:dyDescent="0.15">
      <c r="E156" s="139"/>
      <c r="F156" s="1"/>
      <c r="G156" s="1"/>
      <c r="H156" s="102" t="s">
        <v>454</v>
      </c>
      <c r="I156" s="1"/>
    </row>
    <row r="157" spans="5:9" x14ac:dyDescent="0.15">
      <c r="E157" s="139"/>
      <c r="F157" s="1"/>
      <c r="G157" s="1"/>
      <c r="H157" s="102" t="s">
        <v>1103</v>
      </c>
      <c r="I157" s="1"/>
    </row>
    <row r="158" spans="5:9" x14ac:dyDescent="0.15">
      <c r="E158" s="139"/>
      <c r="F158" s="1"/>
      <c r="G158" s="1"/>
      <c r="H158" s="102" t="s">
        <v>1104</v>
      </c>
      <c r="I158" s="1"/>
    </row>
    <row r="159" spans="5:9" x14ac:dyDescent="0.15">
      <c r="E159" s="139"/>
      <c r="F159" s="1"/>
      <c r="G159" s="1"/>
      <c r="H159" s="102" t="s">
        <v>1105</v>
      </c>
      <c r="I159" s="1"/>
    </row>
    <row r="160" spans="5:9" x14ac:dyDescent="0.15">
      <c r="E160" s="139"/>
      <c r="F160" s="1"/>
      <c r="G160" s="1"/>
      <c r="H160" s="102" t="s">
        <v>1106</v>
      </c>
      <c r="I160" s="1"/>
    </row>
    <row r="161" spans="5:9" x14ac:dyDescent="0.15">
      <c r="E161" s="139"/>
      <c r="F161" s="1"/>
      <c r="G161" s="1"/>
      <c r="H161" s="102" t="s">
        <v>1107</v>
      </c>
      <c r="I161" s="1"/>
    </row>
    <row r="162" spans="5:9" x14ac:dyDescent="0.15">
      <c r="E162" s="139"/>
      <c r="F162" s="1"/>
      <c r="G162" s="1"/>
      <c r="H162" s="102" t="s">
        <v>515</v>
      </c>
      <c r="I162" s="1"/>
    </row>
    <row r="163" spans="5:9" x14ac:dyDescent="0.15">
      <c r="E163" s="139"/>
      <c r="F163" s="1"/>
      <c r="G163" s="1"/>
      <c r="H163" s="102" t="s">
        <v>773</v>
      </c>
      <c r="I163" s="1"/>
    </row>
    <row r="164" spans="5:9" x14ac:dyDescent="0.15">
      <c r="E164" s="139"/>
      <c r="F164" s="1"/>
      <c r="G164" s="1"/>
      <c r="H164" s="102" t="s">
        <v>1108</v>
      </c>
      <c r="I164" s="1"/>
    </row>
    <row r="165" spans="5:9" x14ac:dyDescent="0.15">
      <c r="E165" s="139"/>
      <c r="F165" s="1"/>
      <c r="G165" s="1"/>
      <c r="H165" s="102" t="s">
        <v>320</v>
      </c>
      <c r="I165" s="1"/>
    </row>
    <row r="166" spans="5:9" x14ac:dyDescent="0.15">
      <c r="E166" s="139"/>
      <c r="F166" s="1"/>
      <c r="G166" s="1"/>
      <c r="H166" s="102" t="s">
        <v>1109</v>
      </c>
      <c r="I166" s="1"/>
    </row>
    <row r="167" spans="5:9" x14ac:dyDescent="0.15">
      <c r="E167" s="139"/>
      <c r="F167" s="1"/>
      <c r="G167" s="1"/>
      <c r="H167" s="102" t="s">
        <v>1110</v>
      </c>
      <c r="I167" s="1"/>
    </row>
    <row r="168" spans="5:9" x14ac:dyDescent="0.15">
      <c r="E168" s="139"/>
      <c r="F168" s="1"/>
      <c r="G168" s="1"/>
      <c r="H168" s="102" t="s">
        <v>1111</v>
      </c>
      <c r="I168" s="1"/>
    </row>
    <row r="169" spans="5:9" x14ac:dyDescent="0.15">
      <c r="E169" s="139"/>
      <c r="F169" s="1"/>
      <c r="G169" s="1"/>
      <c r="H169" s="102" t="s">
        <v>1112</v>
      </c>
      <c r="I169" s="1"/>
    </row>
    <row r="170" spans="5:9" x14ac:dyDescent="0.15">
      <c r="E170" s="139"/>
      <c r="F170" s="1"/>
      <c r="G170" s="1"/>
      <c r="H170" s="102" t="s">
        <v>1011</v>
      </c>
      <c r="I170" s="1"/>
    </row>
    <row r="171" spans="5:9" x14ac:dyDescent="0.15">
      <c r="E171" s="139"/>
      <c r="F171" s="1"/>
      <c r="G171" s="1"/>
      <c r="H171" s="102" t="s">
        <v>1113</v>
      </c>
      <c r="I171" s="1"/>
    </row>
    <row r="172" spans="5:9" x14ac:dyDescent="0.15">
      <c r="E172" s="139"/>
      <c r="F172" s="1"/>
      <c r="G172" s="1"/>
      <c r="H172" s="102" t="s">
        <v>1114</v>
      </c>
      <c r="I172" s="1"/>
    </row>
    <row r="173" spans="5:9" x14ac:dyDescent="0.15">
      <c r="E173" s="139"/>
      <c r="F173" s="1"/>
      <c r="G173" s="1"/>
      <c r="H173" s="102" t="s">
        <v>555</v>
      </c>
      <c r="I173" s="1"/>
    </row>
    <row r="174" spans="5:9" x14ac:dyDescent="0.15">
      <c r="E174" s="139"/>
      <c r="F174" s="1"/>
      <c r="G174" s="1"/>
      <c r="H174" s="102" t="s">
        <v>807</v>
      </c>
      <c r="I174" s="1"/>
    </row>
    <row r="175" spans="5:9" x14ac:dyDescent="0.15">
      <c r="E175" s="139"/>
      <c r="F175" s="1"/>
      <c r="G175" s="1"/>
      <c r="H175" s="102" t="s">
        <v>626</v>
      </c>
      <c r="I175" s="1"/>
    </row>
    <row r="176" spans="5:9" x14ac:dyDescent="0.15">
      <c r="E176" s="139"/>
      <c r="F176" s="1"/>
      <c r="G176" s="1"/>
      <c r="H176" s="102" t="s">
        <v>569</v>
      </c>
      <c r="I176" s="1"/>
    </row>
    <row r="177" spans="5:9" x14ac:dyDescent="0.15">
      <c r="E177" s="139"/>
      <c r="F177" s="1"/>
      <c r="G177" s="1"/>
      <c r="H177" s="102" t="s">
        <v>1115</v>
      </c>
      <c r="I177" s="1"/>
    </row>
    <row r="178" spans="5:9" x14ac:dyDescent="0.15">
      <c r="E178" s="139"/>
      <c r="F178" s="1"/>
      <c r="G178" s="1"/>
      <c r="H178" s="102" t="s">
        <v>1116</v>
      </c>
      <c r="I178" s="1"/>
    </row>
    <row r="179" spans="5:9" x14ac:dyDescent="0.15">
      <c r="E179" s="139"/>
      <c r="F179" s="1"/>
      <c r="G179" s="1"/>
      <c r="H179" s="102" t="s">
        <v>1117</v>
      </c>
      <c r="I179" s="1"/>
    </row>
    <row r="180" spans="5:9" x14ac:dyDescent="0.15">
      <c r="E180" s="139"/>
      <c r="F180" s="1"/>
      <c r="G180" s="1"/>
      <c r="H180" s="102" t="s">
        <v>1118</v>
      </c>
      <c r="I180" s="1"/>
    </row>
    <row r="181" spans="5:9" x14ac:dyDescent="0.15">
      <c r="E181" s="139"/>
      <c r="F181" s="1"/>
      <c r="G181" s="1"/>
      <c r="H181" s="102" t="s">
        <v>1119</v>
      </c>
      <c r="I181" s="1"/>
    </row>
    <row r="182" spans="5:9" x14ac:dyDescent="0.15">
      <c r="E182" s="139"/>
      <c r="F182" s="1"/>
      <c r="G182" s="1"/>
      <c r="H182" s="102" t="s">
        <v>1014</v>
      </c>
      <c r="I182" s="1"/>
    </row>
    <row r="183" spans="5:9" x14ac:dyDescent="0.15">
      <c r="E183" s="139"/>
      <c r="F183" s="1"/>
      <c r="G183" s="1"/>
      <c r="H183" s="102" t="s">
        <v>366</v>
      </c>
      <c r="I183" s="1"/>
    </row>
    <row r="184" spans="5:9" x14ac:dyDescent="0.15">
      <c r="E184" s="139"/>
      <c r="F184" s="1"/>
      <c r="G184" s="1"/>
      <c r="H184" s="102" t="s">
        <v>554</v>
      </c>
      <c r="I184" s="1"/>
    </row>
    <row r="185" spans="5:9" x14ac:dyDescent="0.15">
      <c r="E185" s="139"/>
      <c r="F185" s="1"/>
      <c r="G185" s="1"/>
      <c r="H185" s="102" t="s">
        <v>1120</v>
      </c>
      <c r="I185" s="1"/>
    </row>
    <row r="186" spans="5:9" x14ac:dyDescent="0.15">
      <c r="E186" s="139"/>
      <c r="F186" s="1"/>
      <c r="G186" s="1"/>
      <c r="H186" s="102" t="s">
        <v>1121</v>
      </c>
      <c r="I186" s="1"/>
    </row>
    <row r="187" spans="5:9" x14ac:dyDescent="0.15">
      <c r="E187" s="139"/>
      <c r="F187" s="1"/>
      <c r="G187" s="1"/>
      <c r="H187" s="102" t="s">
        <v>1122</v>
      </c>
      <c r="I187" s="1"/>
    </row>
    <row r="188" spans="5:9" x14ac:dyDescent="0.15">
      <c r="E188" s="139"/>
      <c r="F188" s="1"/>
      <c r="G188" s="1"/>
      <c r="H188" s="102" t="s">
        <v>1123</v>
      </c>
      <c r="I188" s="1"/>
    </row>
    <row r="189" spans="5:9" x14ac:dyDescent="0.15">
      <c r="E189" s="139"/>
      <c r="F189" s="1"/>
      <c r="G189" s="1"/>
      <c r="H189" s="102" t="s">
        <v>1124</v>
      </c>
      <c r="I189" s="1"/>
    </row>
    <row r="190" spans="5:9" x14ac:dyDescent="0.15">
      <c r="E190" s="139"/>
      <c r="F190" s="1"/>
      <c r="G190" s="1"/>
      <c r="H190" s="102" t="s">
        <v>1125</v>
      </c>
      <c r="I190" s="1"/>
    </row>
    <row r="191" spans="5:9" x14ac:dyDescent="0.15">
      <c r="E191" s="139"/>
      <c r="F191" s="1"/>
      <c r="G191" s="1"/>
      <c r="H191" s="102" t="s">
        <v>1126</v>
      </c>
      <c r="I191" s="1"/>
    </row>
    <row r="192" spans="5:9" x14ac:dyDescent="0.15">
      <c r="E192" s="139"/>
      <c r="F192" s="1"/>
      <c r="G192" s="1"/>
      <c r="H192" s="102" t="s">
        <v>1127</v>
      </c>
      <c r="I192" s="1"/>
    </row>
    <row r="193" spans="5:9" x14ac:dyDescent="0.15">
      <c r="E193" s="139"/>
      <c r="F193" s="1"/>
      <c r="G193" s="1"/>
      <c r="H193" s="102" t="s">
        <v>491</v>
      </c>
      <c r="I193" s="1"/>
    </row>
    <row r="194" spans="5:9" x14ac:dyDescent="0.15">
      <c r="E194" s="139"/>
      <c r="F194" s="1"/>
      <c r="G194" s="1"/>
      <c r="H194" s="102" t="s">
        <v>1128</v>
      </c>
      <c r="I194" s="1"/>
    </row>
    <row r="195" spans="5:9" x14ac:dyDescent="0.15">
      <c r="E195" s="139"/>
      <c r="F195" s="1"/>
      <c r="G195" s="1"/>
      <c r="H195" s="102" t="s">
        <v>1129</v>
      </c>
      <c r="I195" s="1"/>
    </row>
    <row r="196" spans="5:9" x14ac:dyDescent="0.15">
      <c r="E196" s="139"/>
      <c r="F196" s="1"/>
      <c r="G196" s="1"/>
      <c r="H196" s="102" t="s">
        <v>1130</v>
      </c>
      <c r="I196" s="1"/>
    </row>
    <row r="197" spans="5:9" x14ac:dyDescent="0.15">
      <c r="E197" s="139"/>
      <c r="F197" s="1"/>
      <c r="G197" s="1"/>
      <c r="H197" s="102" t="s">
        <v>1131</v>
      </c>
      <c r="I197" s="1"/>
    </row>
    <row r="198" spans="5:9" x14ac:dyDescent="0.15">
      <c r="E198" s="139"/>
      <c r="F198" s="1"/>
      <c r="G198" s="1"/>
      <c r="H198" s="102" t="s">
        <v>1132</v>
      </c>
      <c r="I198" s="1"/>
    </row>
    <row r="199" spans="5:9" x14ac:dyDescent="0.15">
      <c r="E199" s="139"/>
      <c r="F199" s="1"/>
      <c r="G199" s="1"/>
      <c r="H199" s="102" t="s">
        <v>468</v>
      </c>
      <c r="I199" s="1"/>
    </row>
    <row r="200" spans="5:9" x14ac:dyDescent="0.15">
      <c r="E200" s="139"/>
      <c r="F200" s="1"/>
      <c r="G200" s="1"/>
      <c r="H200" s="102" t="s">
        <v>1133</v>
      </c>
      <c r="I200" s="1"/>
    </row>
    <row r="201" spans="5:9" x14ac:dyDescent="0.15">
      <c r="E201" s="139"/>
      <c r="F201" s="1"/>
      <c r="G201" s="1"/>
      <c r="H201" s="102" t="s">
        <v>496</v>
      </c>
      <c r="I201" s="1"/>
    </row>
    <row r="202" spans="5:9" x14ac:dyDescent="0.15">
      <c r="E202" s="139"/>
      <c r="F202" s="1"/>
      <c r="G202" s="1"/>
      <c r="H202" s="102" t="s">
        <v>1134</v>
      </c>
      <c r="I202" s="1"/>
    </row>
    <row r="203" spans="5:9" x14ac:dyDescent="0.15">
      <c r="E203" s="139"/>
      <c r="F203" s="1"/>
      <c r="G203" s="1"/>
      <c r="H203" s="102" t="s">
        <v>482</v>
      </c>
      <c r="I203" s="1"/>
    </row>
    <row r="204" spans="5:9" x14ac:dyDescent="0.15">
      <c r="E204" s="139"/>
      <c r="F204" s="1"/>
      <c r="G204" s="1"/>
      <c r="H204" s="102" t="s">
        <v>1135</v>
      </c>
      <c r="I204" s="1"/>
    </row>
    <row r="205" spans="5:9" x14ac:dyDescent="0.15">
      <c r="E205" s="139"/>
      <c r="F205" s="1"/>
      <c r="G205" s="1"/>
      <c r="H205" s="102" t="s">
        <v>1136</v>
      </c>
      <c r="I205" s="1"/>
    </row>
    <row r="206" spans="5:9" x14ac:dyDescent="0.15">
      <c r="E206" s="139"/>
      <c r="F206" s="1"/>
      <c r="G206" s="1"/>
      <c r="H206" s="102" t="s">
        <v>1137</v>
      </c>
      <c r="I206" s="1"/>
    </row>
    <row r="207" spans="5:9" x14ac:dyDescent="0.15">
      <c r="E207" s="139"/>
      <c r="F207" s="1"/>
      <c r="G207" s="1"/>
      <c r="H207" s="102" t="s">
        <v>1138</v>
      </c>
      <c r="I207" s="1"/>
    </row>
    <row r="208" spans="5:9" x14ac:dyDescent="0.15">
      <c r="E208" s="139"/>
      <c r="F208" s="1"/>
      <c r="G208" s="1"/>
      <c r="H208" s="102" t="s">
        <v>1139</v>
      </c>
      <c r="I208" s="1"/>
    </row>
    <row r="209" spans="5:9" x14ac:dyDescent="0.15">
      <c r="E209" s="139"/>
      <c r="F209" s="1"/>
      <c r="G209" s="1"/>
      <c r="H209" s="102" t="s">
        <v>1140</v>
      </c>
      <c r="I209" s="1"/>
    </row>
    <row r="210" spans="5:9" x14ac:dyDescent="0.15">
      <c r="E210" s="139"/>
      <c r="F210" s="1"/>
      <c r="G210" s="1"/>
      <c r="H210" s="102" t="s">
        <v>1141</v>
      </c>
      <c r="I210" s="1"/>
    </row>
    <row r="211" spans="5:9" x14ac:dyDescent="0.15">
      <c r="E211" s="139"/>
      <c r="F211" s="1"/>
      <c r="G211" s="1"/>
      <c r="H211" s="102" t="s">
        <v>1142</v>
      </c>
      <c r="I211" s="1"/>
    </row>
    <row r="212" spans="5:9" x14ac:dyDescent="0.15">
      <c r="E212" s="139"/>
      <c r="F212" s="1"/>
      <c r="G212" s="1"/>
      <c r="H212" s="102" t="s">
        <v>1143</v>
      </c>
      <c r="I212" s="1"/>
    </row>
    <row r="213" spans="5:9" x14ac:dyDescent="0.15">
      <c r="E213" s="139"/>
      <c r="F213" s="1"/>
      <c r="G213" s="1"/>
      <c r="H213" s="102" t="s">
        <v>1144</v>
      </c>
      <c r="I213" s="1"/>
    </row>
    <row r="214" spans="5:9" x14ac:dyDescent="0.15">
      <c r="E214" s="139"/>
      <c r="F214" s="1"/>
      <c r="G214" s="1"/>
      <c r="H214" s="102" t="s">
        <v>1145</v>
      </c>
      <c r="I214" s="1"/>
    </row>
    <row r="215" spans="5:9" x14ac:dyDescent="0.15">
      <c r="E215" s="139"/>
      <c r="F215" s="1"/>
      <c r="G215" s="1"/>
      <c r="H215" s="102" t="s">
        <v>1146</v>
      </c>
      <c r="I215" s="1"/>
    </row>
    <row r="216" spans="5:9" x14ac:dyDescent="0.15">
      <c r="E216" s="139"/>
      <c r="F216" s="1"/>
      <c r="G216" s="1"/>
      <c r="H216" s="102" t="s">
        <v>1147</v>
      </c>
      <c r="I216" s="1"/>
    </row>
    <row r="217" spans="5:9" x14ac:dyDescent="0.15">
      <c r="E217" s="139"/>
      <c r="F217" s="1"/>
      <c r="G217" s="1"/>
      <c r="H217" s="102" t="s">
        <v>426</v>
      </c>
      <c r="I217" s="1"/>
    </row>
    <row r="218" spans="5:9" x14ac:dyDescent="0.15">
      <c r="E218" s="139"/>
      <c r="F218" s="1"/>
      <c r="G218" s="1"/>
      <c r="H218" s="102" t="s">
        <v>1148</v>
      </c>
      <c r="I218" s="1"/>
    </row>
    <row r="219" spans="5:9" x14ac:dyDescent="0.15">
      <c r="E219" s="139"/>
      <c r="F219" s="1"/>
      <c r="G219" s="1"/>
      <c r="H219" s="102" t="s">
        <v>1149</v>
      </c>
      <c r="I219" s="1"/>
    </row>
    <row r="220" spans="5:9" x14ac:dyDescent="0.15">
      <c r="E220" s="139"/>
      <c r="F220" s="1"/>
      <c r="G220" s="1"/>
      <c r="H220" s="102" t="s">
        <v>1150</v>
      </c>
      <c r="I220" s="1"/>
    </row>
    <row r="221" spans="5:9" x14ac:dyDescent="0.15">
      <c r="E221" s="139"/>
      <c r="F221" s="1"/>
      <c r="G221" s="1"/>
      <c r="H221" s="102" t="s">
        <v>1151</v>
      </c>
      <c r="I221" s="1"/>
    </row>
    <row r="222" spans="5:9" x14ac:dyDescent="0.15">
      <c r="E222" s="139"/>
      <c r="F222" s="1"/>
      <c r="G222" s="1"/>
      <c r="H222" s="102" t="s">
        <v>1018</v>
      </c>
      <c r="I222" s="1"/>
    </row>
    <row r="223" spans="5:9" x14ac:dyDescent="0.15">
      <c r="E223" s="139"/>
      <c r="F223" s="1"/>
      <c r="G223" s="1"/>
      <c r="H223" s="102" t="s">
        <v>1152</v>
      </c>
      <c r="I223" s="1"/>
    </row>
    <row r="224" spans="5:9" x14ac:dyDescent="0.15">
      <c r="E224" s="139"/>
      <c r="F224" s="1"/>
      <c r="G224" s="1"/>
      <c r="H224" s="102" t="s">
        <v>1153</v>
      </c>
      <c r="I224" s="1"/>
    </row>
    <row r="225" spans="5:9" x14ac:dyDescent="0.15">
      <c r="E225" s="139"/>
      <c r="F225" s="1"/>
      <c r="G225" s="1"/>
      <c r="H225" s="102" t="s">
        <v>725</v>
      </c>
      <c r="I225" s="1"/>
    </row>
    <row r="226" spans="5:9" x14ac:dyDescent="0.15">
      <c r="E226" s="139"/>
      <c r="F226" s="1"/>
      <c r="G226" s="1"/>
      <c r="H226" s="102" t="s">
        <v>1154</v>
      </c>
      <c r="I226" s="1"/>
    </row>
    <row r="227" spans="5:9" x14ac:dyDescent="0.15">
      <c r="E227" s="139"/>
      <c r="F227" s="1"/>
      <c r="G227" s="1"/>
      <c r="H227" s="102" t="s">
        <v>1155</v>
      </c>
      <c r="I227" s="1"/>
    </row>
    <row r="228" spans="5:9" x14ac:dyDescent="0.15">
      <c r="E228" s="139"/>
      <c r="F228" s="1"/>
      <c r="G228" s="1"/>
      <c r="H228" s="102" t="s">
        <v>577</v>
      </c>
      <c r="I228" s="1"/>
    </row>
    <row r="229" spans="5:9" x14ac:dyDescent="0.15">
      <c r="E229" s="139"/>
      <c r="F229" s="1"/>
      <c r="G229" s="1"/>
      <c r="H229" s="102" t="s">
        <v>1156</v>
      </c>
      <c r="I229" s="1"/>
    </row>
    <row r="230" spans="5:9" x14ac:dyDescent="0.15">
      <c r="E230" s="139"/>
      <c r="F230" s="1"/>
      <c r="G230" s="1"/>
      <c r="H230" s="102" t="s">
        <v>1157</v>
      </c>
      <c r="I230" s="1"/>
    </row>
    <row r="231" spans="5:9" x14ac:dyDescent="0.15">
      <c r="E231" s="139"/>
      <c r="F231" s="1"/>
      <c r="G231" s="1"/>
      <c r="H231" s="102" t="s">
        <v>1158</v>
      </c>
      <c r="I231" s="1"/>
    </row>
    <row r="232" spans="5:9" x14ac:dyDescent="0.15">
      <c r="E232" s="139"/>
      <c r="F232" s="1"/>
      <c r="G232" s="1"/>
      <c r="H232" s="102" t="s">
        <v>1159</v>
      </c>
      <c r="I232" s="1"/>
    </row>
    <row r="233" spans="5:9" x14ac:dyDescent="0.15">
      <c r="E233" s="139"/>
      <c r="F233" s="1"/>
      <c r="G233" s="1"/>
      <c r="H233" s="102" t="s">
        <v>1160</v>
      </c>
      <c r="I233" s="1"/>
    </row>
    <row r="234" spans="5:9" x14ac:dyDescent="0.15">
      <c r="E234" s="139"/>
      <c r="F234" s="1"/>
      <c r="G234" s="1"/>
      <c r="H234" s="102" t="s">
        <v>1161</v>
      </c>
      <c r="I234" s="1"/>
    </row>
    <row r="235" spans="5:9" x14ac:dyDescent="0.15">
      <c r="E235" s="139"/>
      <c r="F235" s="1"/>
      <c r="G235" s="1"/>
      <c r="H235" s="102" t="s">
        <v>1162</v>
      </c>
      <c r="I235" s="1"/>
    </row>
    <row r="236" spans="5:9" x14ac:dyDescent="0.15">
      <c r="E236" s="139"/>
      <c r="F236" s="1"/>
      <c r="G236" s="1"/>
      <c r="H236" s="102" t="s">
        <v>591</v>
      </c>
      <c r="I236" s="1"/>
    </row>
    <row r="237" spans="5:9" x14ac:dyDescent="0.15">
      <c r="E237" s="139"/>
      <c r="F237" s="1"/>
      <c r="G237" s="1"/>
      <c r="H237" s="102" t="s">
        <v>1163</v>
      </c>
      <c r="I237" s="1"/>
    </row>
    <row r="238" spans="5:9" x14ac:dyDescent="0.15">
      <c r="E238" s="139"/>
      <c r="F238" s="1"/>
      <c r="G238" s="1"/>
      <c r="H238" s="102" t="s">
        <v>1164</v>
      </c>
      <c r="I238" s="1"/>
    </row>
    <row r="239" spans="5:9" x14ac:dyDescent="0.15">
      <c r="E239" s="139"/>
      <c r="F239" s="1"/>
      <c r="G239" s="1"/>
      <c r="H239" s="102" t="s">
        <v>1165</v>
      </c>
      <c r="I239" s="1"/>
    </row>
    <row r="240" spans="5:9" x14ac:dyDescent="0.15">
      <c r="E240" s="139"/>
      <c r="F240" s="1"/>
      <c r="G240" s="1"/>
      <c r="H240" s="102" t="s">
        <v>1166</v>
      </c>
      <c r="I240" s="1"/>
    </row>
    <row r="241" spans="5:9" x14ac:dyDescent="0.15">
      <c r="E241" s="139"/>
      <c r="F241" s="1"/>
      <c r="G241" s="1"/>
      <c r="H241" s="102" t="s">
        <v>1167</v>
      </c>
      <c r="I241" s="1"/>
    </row>
    <row r="242" spans="5:9" x14ac:dyDescent="0.15">
      <c r="E242" s="139"/>
      <c r="F242" s="1"/>
      <c r="G242" s="1"/>
      <c r="H242" s="102" t="s">
        <v>480</v>
      </c>
      <c r="I242" s="1"/>
    </row>
    <row r="243" spans="5:9" x14ac:dyDescent="0.15">
      <c r="E243" s="139"/>
      <c r="F243" s="1"/>
      <c r="G243" s="1"/>
      <c r="H243" s="102" t="s">
        <v>1168</v>
      </c>
      <c r="I243" s="1"/>
    </row>
    <row r="244" spans="5:9" x14ac:dyDescent="0.15">
      <c r="E244" s="139"/>
      <c r="F244" s="1"/>
      <c r="G244" s="1"/>
      <c r="H244" s="102" t="s">
        <v>1169</v>
      </c>
      <c r="I244" s="1"/>
    </row>
    <row r="245" spans="5:9" x14ac:dyDescent="0.15">
      <c r="E245" s="139"/>
      <c r="F245" s="1"/>
      <c r="G245" s="1"/>
      <c r="H245" s="102" t="s">
        <v>1170</v>
      </c>
      <c r="I245" s="1"/>
    </row>
    <row r="246" spans="5:9" x14ac:dyDescent="0.15">
      <c r="E246" s="139"/>
      <c r="F246" s="1"/>
      <c r="G246" s="1"/>
      <c r="H246" s="102" t="s">
        <v>1023</v>
      </c>
      <c r="I246" s="1"/>
    </row>
    <row r="247" spans="5:9" x14ac:dyDescent="0.15">
      <c r="E247" s="139"/>
      <c r="F247" s="1"/>
      <c r="G247" s="1"/>
      <c r="H247" s="102" t="s">
        <v>1171</v>
      </c>
      <c r="I247" s="1"/>
    </row>
    <row r="248" spans="5:9" x14ac:dyDescent="0.15">
      <c r="E248" s="139"/>
      <c r="F248" s="1"/>
      <c r="G248" s="1"/>
      <c r="H248" s="102" t="s">
        <v>1172</v>
      </c>
      <c r="I248" s="1"/>
    </row>
    <row r="249" spans="5:9" x14ac:dyDescent="0.15">
      <c r="E249" s="139"/>
      <c r="F249" s="1"/>
      <c r="G249" s="1"/>
      <c r="H249" s="102" t="s">
        <v>1173</v>
      </c>
      <c r="I249" s="1"/>
    </row>
    <row r="250" spans="5:9" x14ac:dyDescent="0.15">
      <c r="E250" s="139"/>
      <c r="F250" s="1"/>
      <c r="G250" s="1"/>
      <c r="H250" s="102" t="s">
        <v>1174</v>
      </c>
      <c r="I250" s="1"/>
    </row>
    <row r="251" spans="5:9" x14ac:dyDescent="0.15">
      <c r="E251" s="139"/>
      <c r="F251" s="1"/>
      <c r="G251" s="1"/>
      <c r="H251" s="102" t="s">
        <v>1175</v>
      </c>
      <c r="I251" s="1"/>
    </row>
    <row r="252" spans="5:9" x14ac:dyDescent="0.15">
      <c r="E252" s="139"/>
      <c r="F252" s="1"/>
      <c r="G252" s="1"/>
      <c r="H252" s="102" t="s">
        <v>1176</v>
      </c>
      <c r="I252" s="1"/>
    </row>
    <row r="253" spans="5:9" x14ac:dyDescent="0.15">
      <c r="E253" s="139"/>
      <c r="F253" s="1"/>
      <c r="G253" s="1"/>
      <c r="H253" s="102" t="s">
        <v>1177</v>
      </c>
      <c r="I253" s="1"/>
    </row>
    <row r="254" spans="5:9" x14ac:dyDescent="0.15">
      <c r="E254" s="139"/>
      <c r="F254" s="1"/>
      <c r="G254" s="1"/>
      <c r="H254" s="102" t="s">
        <v>1178</v>
      </c>
      <c r="I254" s="1"/>
    </row>
    <row r="255" spans="5:9" x14ac:dyDescent="0.15">
      <c r="E255" s="139"/>
      <c r="F255" s="1"/>
      <c r="G255" s="1"/>
      <c r="H255" s="102" t="s">
        <v>1179</v>
      </c>
      <c r="I255" s="1"/>
    </row>
    <row r="256" spans="5:9" x14ac:dyDescent="0.15">
      <c r="E256" s="139"/>
      <c r="F256" s="1"/>
      <c r="G256" s="1"/>
      <c r="H256" s="102" t="s">
        <v>1180</v>
      </c>
      <c r="I256" s="1"/>
    </row>
    <row r="257" spans="5:9" x14ac:dyDescent="0.15">
      <c r="E257" s="139"/>
      <c r="F257" s="1"/>
      <c r="G257" s="1"/>
      <c r="H257" s="102" t="s">
        <v>1181</v>
      </c>
      <c r="I257" s="1"/>
    </row>
    <row r="258" spans="5:9" x14ac:dyDescent="0.15">
      <c r="E258" s="139"/>
      <c r="F258" s="1"/>
      <c r="G258" s="1"/>
      <c r="H258" s="102" t="s">
        <v>1182</v>
      </c>
      <c r="I258" s="1"/>
    </row>
    <row r="259" spans="5:9" x14ac:dyDescent="0.15">
      <c r="E259" s="139"/>
      <c r="F259" s="1"/>
      <c r="G259" s="1"/>
      <c r="H259" s="102" t="s">
        <v>441</v>
      </c>
      <c r="I259" s="1"/>
    </row>
    <row r="260" spans="5:9" x14ac:dyDescent="0.15">
      <c r="E260" s="139"/>
      <c r="F260" s="1"/>
      <c r="G260" s="1"/>
      <c r="H260" s="102" t="s">
        <v>1183</v>
      </c>
      <c r="I260" s="1"/>
    </row>
    <row r="261" spans="5:9" x14ac:dyDescent="0.15">
      <c r="E261" s="139"/>
      <c r="F261" s="1"/>
      <c r="G261" s="1"/>
      <c r="H261" s="102" t="s">
        <v>1184</v>
      </c>
      <c r="I261" s="1"/>
    </row>
    <row r="262" spans="5:9" x14ac:dyDescent="0.15">
      <c r="E262" s="139"/>
      <c r="F262" s="1"/>
      <c r="G262" s="1"/>
      <c r="H262" s="102" t="s">
        <v>551</v>
      </c>
      <c r="I262" s="1"/>
    </row>
    <row r="263" spans="5:9" x14ac:dyDescent="0.15">
      <c r="E263" s="139"/>
      <c r="F263" s="1"/>
      <c r="G263" s="1"/>
      <c r="H263" s="102" t="s">
        <v>387</v>
      </c>
      <c r="I263" s="1"/>
    </row>
    <row r="264" spans="5:9" x14ac:dyDescent="0.15">
      <c r="E264" s="139"/>
      <c r="F264" s="1"/>
      <c r="G264" s="1"/>
      <c r="H264" s="102" t="s">
        <v>797</v>
      </c>
      <c r="I264" s="1"/>
    </row>
    <row r="265" spans="5:9" x14ac:dyDescent="0.15">
      <c r="E265" s="139"/>
      <c r="F265" s="1"/>
      <c r="G265" s="1"/>
      <c r="H265" s="102" t="s">
        <v>1185</v>
      </c>
      <c r="I265" s="1"/>
    </row>
    <row r="266" spans="5:9" x14ac:dyDescent="0.15">
      <c r="E266" s="139"/>
      <c r="F266" s="1"/>
      <c r="G266" s="1"/>
      <c r="H266" s="102" t="s">
        <v>799</v>
      </c>
      <c r="I266" s="1"/>
    </row>
    <row r="267" spans="5:9" x14ac:dyDescent="0.15">
      <c r="E267" s="139"/>
      <c r="F267" s="1"/>
      <c r="G267" s="1"/>
      <c r="H267" s="102" t="s">
        <v>1186</v>
      </c>
      <c r="I267" s="1"/>
    </row>
    <row r="268" spans="5:9" x14ac:dyDescent="0.15">
      <c r="E268" s="139"/>
      <c r="F268" s="1"/>
      <c r="G268" s="1"/>
      <c r="H268" s="102" t="s">
        <v>1187</v>
      </c>
      <c r="I268" s="1"/>
    </row>
    <row r="269" spans="5:9" x14ac:dyDescent="0.15">
      <c r="E269" s="139"/>
      <c r="F269" s="1"/>
      <c r="G269" s="1"/>
      <c r="H269" s="102" t="s">
        <v>711</v>
      </c>
      <c r="I269" s="1"/>
    </row>
    <row r="270" spans="5:9" x14ac:dyDescent="0.15">
      <c r="E270" s="139"/>
      <c r="F270" s="1"/>
      <c r="G270" s="1"/>
      <c r="H270" s="102" t="s">
        <v>1188</v>
      </c>
      <c r="I270" s="1"/>
    </row>
    <row r="271" spans="5:9" x14ac:dyDescent="0.15">
      <c r="E271" s="139"/>
      <c r="F271" s="1"/>
      <c r="G271" s="1"/>
      <c r="H271" s="102" t="s">
        <v>1189</v>
      </c>
      <c r="I271" s="1"/>
    </row>
    <row r="272" spans="5:9" x14ac:dyDescent="0.15">
      <c r="E272" s="139"/>
      <c r="F272" s="1"/>
      <c r="G272" s="1"/>
      <c r="H272" s="102" t="s">
        <v>1190</v>
      </c>
      <c r="I272" s="1"/>
    </row>
    <row r="273" spans="5:9" x14ac:dyDescent="0.15">
      <c r="E273" s="139"/>
      <c r="F273" s="1"/>
      <c r="G273" s="1"/>
      <c r="H273" s="102" t="s">
        <v>1191</v>
      </c>
      <c r="I273" s="1"/>
    </row>
    <row r="274" spans="5:9" x14ac:dyDescent="0.15">
      <c r="E274" s="139"/>
      <c r="F274" s="1"/>
      <c r="G274" s="1"/>
      <c r="H274" s="102" t="s">
        <v>1192</v>
      </c>
      <c r="I274" s="1"/>
    </row>
    <row r="275" spans="5:9" x14ac:dyDescent="0.15">
      <c r="E275" s="139"/>
      <c r="F275" s="1"/>
      <c r="G275" s="1"/>
      <c r="H275" s="102" t="s">
        <v>1193</v>
      </c>
      <c r="I275" s="1"/>
    </row>
    <row r="276" spans="5:9" x14ac:dyDescent="0.15">
      <c r="E276" s="139"/>
      <c r="F276" s="1"/>
      <c r="G276" s="1"/>
      <c r="H276" s="102" t="s">
        <v>1194</v>
      </c>
      <c r="I276" s="1"/>
    </row>
    <row r="277" spans="5:9" x14ac:dyDescent="0.15">
      <c r="E277" s="139"/>
      <c r="F277" s="1"/>
      <c r="G277" s="1"/>
      <c r="H277" s="102" t="s">
        <v>1195</v>
      </c>
      <c r="I277" s="1"/>
    </row>
    <row r="278" spans="5:9" x14ac:dyDescent="0.15">
      <c r="E278" s="139"/>
      <c r="F278" s="1"/>
      <c r="G278" s="1"/>
      <c r="H278" s="102" t="s">
        <v>1196</v>
      </c>
      <c r="I278" s="1"/>
    </row>
    <row r="279" spans="5:9" x14ac:dyDescent="0.15">
      <c r="E279" s="139"/>
      <c r="F279" s="1"/>
      <c r="G279" s="1"/>
      <c r="H279" s="102" t="s">
        <v>1197</v>
      </c>
      <c r="I279" s="1"/>
    </row>
    <row r="280" spans="5:9" x14ac:dyDescent="0.15">
      <c r="E280" s="139"/>
      <c r="F280" s="1"/>
      <c r="G280" s="1"/>
      <c r="H280" s="102" t="s">
        <v>582</v>
      </c>
      <c r="I280" s="1"/>
    </row>
    <row r="281" spans="5:9" x14ac:dyDescent="0.15">
      <c r="E281" s="139"/>
      <c r="F281" s="1"/>
      <c r="G281" s="1"/>
      <c r="H281" s="102" t="s">
        <v>1198</v>
      </c>
      <c r="I281" s="1"/>
    </row>
    <row r="282" spans="5:9" x14ac:dyDescent="0.15">
      <c r="E282" s="139"/>
      <c r="F282" s="1"/>
      <c r="G282" s="1"/>
      <c r="H282" s="102" t="s">
        <v>1199</v>
      </c>
      <c r="I282" s="1"/>
    </row>
    <row r="283" spans="5:9" x14ac:dyDescent="0.15">
      <c r="E283" s="139"/>
      <c r="F283" s="1"/>
      <c r="G283" s="1"/>
      <c r="H283" s="102" t="s">
        <v>1024</v>
      </c>
      <c r="I283" s="1"/>
    </row>
    <row r="284" spans="5:9" x14ac:dyDescent="0.15">
      <c r="E284" s="139"/>
      <c r="F284" s="1"/>
      <c r="G284" s="1"/>
      <c r="H284" s="102" t="s">
        <v>546</v>
      </c>
      <c r="I284" s="1"/>
    </row>
    <row r="285" spans="5:9" x14ac:dyDescent="0.15">
      <c r="E285" s="139"/>
      <c r="F285" s="1"/>
      <c r="G285" s="1"/>
      <c r="H285" s="102" t="s">
        <v>1200</v>
      </c>
      <c r="I285" s="1"/>
    </row>
    <row r="286" spans="5:9" x14ac:dyDescent="0.15">
      <c r="E286" s="139"/>
      <c r="F286" s="1"/>
      <c r="G286" s="1"/>
      <c r="H286" s="102" t="s">
        <v>1201</v>
      </c>
      <c r="I286" s="1"/>
    </row>
    <row r="287" spans="5:9" x14ac:dyDescent="0.15">
      <c r="E287" s="139"/>
      <c r="F287" s="1"/>
      <c r="G287" s="1"/>
      <c r="H287" s="102" t="s">
        <v>507</v>
      </c>
      <c r="I287" s="1"/>
    </row>
    <row r="288" spans="5:9" x14ac:dyDescent="0.15">
      <c r="E288" s="139"/>
      <c r="F288" s="1"/>
      <c r="G288" s="1"/>
      <c r="H288" s="102" t="s">
        <v>924</v>
      </c>
      <c r="I288" s="1"/>
    </row>
    <row r="289" spans="5:9" x14ac:dyDescent="0.15">
      <c r="E289" s="139"/>
      <c r="F289" s="1"/>
      <c r="G289" s="1"/>
      <c r="H289" s="102" t="s">
        <v>1202</v>
      </c>
      <c r="I289" s="1"/>
    </row>
    <row r="290" spans="5:9" x14ac:dyDescent="0.15">
      <c r="E290" s="139"/>
      <c r="F290" s="1"/>
      <c r="G290" s="1"/>
      <c r="H290" s="102" t="s">
        <v>600</v>
      </c>
      <c r="I290" s="1"/>
    </row>
    <row r="291" spans="5:9" x14ac:dyDescent="0.15">
      <c r="E291" s="139"/>
      <c r="F291" s="1"/>
      <c r="G291" s="1"/>
      <c r="H291" s="102" t="s">
        <v>1203</v>
      </c>
      <c r="I291" s="1"/>
    </row>
    <row r="292" spans="5:9" x14ac:dyDescent="0.15">
      <c r="E292" s="139"/>
      <c r="F292" s="1"/>
      <c r="G292" s="1"/>
      <c r="H292" s="102" t="s">
        <v>1204</v>
      </c>
      <c r="I292" s="1"/>
    </row>
    <row r="293" spans="5:9" x14ac:dyDescent="0.15">
      <c r="E293" s="139"/>
      <c r="F293" s="1"/>
      <c r="G293" s="1"/>
      <c r="H293" s="102" t="s">
        <v>396</v>
      </c>
      <c r="I293" s="1"/>
    </row>
    <row r="294" spans="5:9" x14ac:dyDescent="0.15">
      <c r="E294" s="139"/>
      <c r="F294" s="1"/>
      <c r="G294" s="1"/>
      <c r="H294" s="102" t="s">
        <v>1205</v>
      </c>
      <c r="I294" s="1"/>
    </row>
    <row r="295" spans="5:9" x14ac:dyDescent="0.15">
      <c r="E295" s="139"/>
      <c r="F295" s="1"/>
      <c r="G295" s="1"/>
      <c r="H295" s="102" t="s">
        <v>586</v>
      </c>
      <c r="I295" s="1"/>
    </row>
    <row r="296" spans="5:9" x14ac:dyDescent="0.15">
      <c r="E296" s="139"/>
      <c r="F296" s="1"/>
      <c r="G296" s="1"/>
      <c r="H296" s="102" t="s">
        <v>1206</v>
      </c>
      <c r="I296" s="1"/>
    </row>
    <row r="297" spans="5:9" x14ac:dyDescent="0.15">
      <c r="E297" s="139"/>
      <c r="F297" s="1"/>
      <c r="G297" s="1"/>
      <c r="H297" s="102" t="s">
        <v>1207</v>
      </c>
      <c r="I297" s="1"/>
    </row>
    <row r="298" spans="5:9" x14ac:dyDescent="0.15">
      <c r="E298" s="139"/>
      <c r="F298" s="1"/>
      <c r="G298" s="1"/>
      <c r="H298" s="102" t="s">
        <v>1208</v>
      </c>
      <c r="I298" s="1"/>
    </row>
    <row r="299" spans="5:9" x14ac:dyDescent="0.15">
      <c r="E299" s="139"/>
      <c r="F299" s="1"/>
      <c r="G299" s="1"/>
      <c r="H299" s="102" t="s">
        <v>1209</v>
      </c>
      <c r="I299" s="1"/>
    </row>
    <row r="300" spans="5:9" x14ac:dyDescent="0.15">
      <c r="E300" s="139"/>
      <c r="F300" s="1"/>
      <c r="G300" s="1"/>
      <c r="H300" s="102" t="s">
        <v>1210</v>
      </c>
      <c r="I300" s="1"/>
    </row>
    <row r="301" spans="5:9" x14ac:dyDescent="0.15">
      <c r="E301" s="139"/>
      <c r="F301" s="1"/>
      <c r="G301" s="1"/>
      <c r="H301" s="102" t="s">
        <v>1211</v>
      </c>
      <c r="I301" s="1"/>
    </row>
    <row r="302" spans="5:9" x14ac:dyDescent="0.15">
      <c r="E302" s="139"/>
      <c r="F302" s="1"/>
      <c r="G302" s="1"/>
      <c r="H302" s="102" t="s">
        <v>1212</v>
      </c>
      <c r="I302" s="1"/>
    </row>
    <row r="303" spans="5:9" x14ac:dyDescent="0.15">
      <c r="E303" s="139"/>
      <c r="F303" s="1"/>
      <c r="G303" s="1"/>
      <c r="H303" s="102" t="s">
        <v>1213</v>
      </c>
      <c r="I303" s="1"/>
    </row>
    <row r="304" spans="5:9" x14ac:dyDescent="0.15">
      <c r="E304" s="139"/>
      <c r="F304" s="1"/>
      <c r="G304" s="1"/>
      <c r="H304" s="102" t="s">
        <v>1214</v>
      </c>
      <c r="I304" s="1"/>
    </row>
    <row r="305" spans="5:9" x14ac:dyDescent="0.15">
      <c r="E305" s="139"/>
      <c r="F305" s="1"/>
      <c r="G305" s="1"/>
      <c r="H305" s="102" t="s">
        <v>1215</v>
      </c>
      <c r="I305" s="1"/>
    </row>
    <row r="306" spans="5:9" x14ac:dyDescent="0.15">
      <c r="E306" s="139"/>
      <c r="F306" s="1"/>
      <c r="G306" s="1"/>
      <c r="H306" s="102" t="s">
        <v>1216</v>
      </c>
      <c r="I306" s="1"/>
    </row>
    <row r="307" spans="5:9" x14ac:dyDescent="0.15">
      <c r="E307" s="139"/>
      <c r="F307" s="1"/>
      <c r="G307" s="1"/>
      <c r="H307" s="102" t="s">
        <v>1217</v>
      </c>
      <c r="I307" s="1"/>
    </row>
    <row r="308" spans="5:9" x14ac:dyDescent="0.15">
      <c r="E308" s="139"/>
      <c r="F308" s="1"/>
      <c r="G308" s="1"/>
      <c r="H308" s="102" t="s">
        <v>1218</v>
      </c>
      <c r="I308" s="1"/>
    </row>
    <row r="309" spans="5:9" x14ac:dyDescent="0.15">
      <c r="E309" s="139"/>
      <c r="F309" s="1"/>
      <c r="G309" s="1"/>
      <c r="H309" s="102" t="s">
        <v>1219</v>
      </c>
      <c r="I309" s="1"/>
    </row>
    <row r="310" spans="5:9" x14ac:dyDescent="0.15">
      <c r="E310" s="139"/>
      <c r="F310" s="1"/>
      <c r="G310" s="1"/>
      <c r="H310" s="102" t="s">
        <v>765</v>
      </c>
      <c r="I310" s="1"/>
    </row>
    <row r="311" spans="5:9" x14ac:dyDescent="0.15">
      <c r="E311" s="139"/>
      <c r="F311" s="1"/>
      <c r="G311" s="1"/>
      <c r="H311" s="102" t="s">
        <v>1220</v>
      </c>
      <c r="I311" s="1"/>
    </row>
    <row r="312" spans="5:9" x14ac:dyDescent="0.15">
      <c r="E312" s="139"/>
      <c r="F312" s="1"/>
      <c r="G312" s="1"/>
      <c r="H312" s="102" t="s">
        <v>1221</v>
      </c>
      <c r="I312" s="1"/>
    </row>
    <row r="313" spans="5:9" x14ac:dyDescent="0.15">
      <c r="E313" s="139"/>
      <c r="F313" s="1"/>
      <c r="G313" s="1"/>
      <c r="H313" s="102" t="s">
        <v>1222</v>
      </c>
      <c r="I313" s="1"/>
    </row>
    <row r="314" spans="5:9" x14ac:dyDescent="0.15">
      <c r="E314" s="139"/>
      <c r="F314" s="1"/>
      <c r="G314" s="1"/>
      <c r="H314" s="102" t="s">
        <v>1223</v>
      </c>
      <c r="I314" s="1"/>
    </row>
    <row r="315" spans="5:9" x14ac:dyDescent="0.15">
      <c r="E315" s="139"/>
      <c r="F315" s="1"/>
      <c r="G315" s="1"/>
      <c r="H315" s="102" t="s">
        <v>1224</v>
      </c>
      <c r="I315" s="1"/>
    </row>
    <row r="316" spans="5:9" x14ac:dyDescent="0.15">
      <c r="E316" s="139"/>
      <c r="F316" s="1"/>
      <c r="G316" s="1"/>
      <c r="H316" s="102" t="s">
        <v>1225</v>
      </c>
      <c r="I316" s="1"/>
    </row>
    <row r="317" spans="5:9" x14ac:dyDescent="0.15">
      <c r="E317" s="139"/>
      <c r="F317" s="1"/>
      <c r="G317" s="1"/>
      <c r="H317" s="102" t="s">
        <v>1226</v>
      </c>
      <c r="I317" s="1"/>
    </row>
    <row r="318" spans="5:9" x14ac:dyDescent="0.15">
      <c r="E318" s="139"/>
      <c r="F318" s="1"/>
      <c r="G318" s="1"/>
      <c r="H318" s="102" t="s">
        <v>1227</v>
      </c>
      <c r="I318" s="1"/>
    </row>
    <row r="319" spans="5:9" x14ac:dyDescent="0.15">
      <c r="E319" s="139"/>
      <c r="F319" s="1"/>
      <c r="G319" s="1"/>
      <c r="H319" s="102" t="s">
        <v>1228</v>
      </c>
      <c r="I319" s="1"/>
    </row>
    <row r="320" spans="5:9" x14ac:dyDescent="0.15">
      <c r="E320" s="139"/>
      <c r="F320" s="1"/>
      <c r="G320" s="1"/>
      <c r="H320" s="102" t="s">
        <v>1229</v>
      </c>
      <c r="I320" s="1"/>
    </row>
    <row r="321" spans="5:9" x14ac:dyDescent="0.15">
      <c r="E321" s="139"/>
      <c r="F321" s="1"/>
      <c r="G321" s="1"/>
      <c r="H321" s="102" t="s">
        <v>461</v>
      </c>
      <c r="I321" s="1"/>
    </row>
    <row r="322" spans="5:9" x14ac:dyDescent="0.15">
      <c r="E322" s="139"/>
      <c r="F322" s="1"/>
      <c r="G322" s="1"/>
      <c r="H322" s="102" t="s">
        <v>1230</v>
      </c>
      <c r="I322" s="1"/>
    </row>
    <row r="323" spans="5:9" x14ac:dyDescent="0.15">
      <c r="E323" s="139"/>
      <c r="F323" s="1"/>
      <c r="G323" s="1"/>
      <c r="H323" s="102" t="s">
        <v>1231</v>
      </c>
      <c r="I323" s="1"/>
    </row>
    <row r="324" spans="5:9" x14ac:dyDescent="0.15">
      <c r="E324" s="139"/>
      <c r="F324" s="1"/>
      <c r="G324" s="1"/>
      <c r="H324" s="102" t="s">
        <v>579</v>
      </c>
      <c r="I324" s="1"/>
    </row>
    <row r="325" spans="5:9" x14ac:dyDescent="0.15">
      <c r="E325" s="139"/>
      <c r="F325" s="1"/>
      <c r="G325" s="1"/>
      <c r="H325" s="102" t="s">
        <v>1232</v>
      </c>
      <c r="I325" s="1"/>
    </row>
    <row r="326" spans="5:9" x14ac:dyDescent="0.15">
      <c r="E326" s="139"/>
      <c r="F326" s="1"/>
      <c r="G326" s="1"/>
      <c r="H326" s="102" t="s">
        <v>1233</v>
      </c>
      <c r="I326" s="1"/>
    </row>
    <row r="327" spans="5:9" x14ac:dyDescent="0.15">
      <c r="E327" s="139"/>
      <c r="F327" s="1"/>
      <c r="G327" s="1"/>
      <c r="H327" s="102" t="s">
        <v>1234</v>
      </c>
      <c r="I327" s="1"/>
    </row>
    <row r="328" spans="5:9" x14ac:dyDescent="0.15">
      <c r="E328" s="139"/>
      <c r="F328" s="1"/>
      <c r="G328" s="1"/>
      <c r="H328" s="102" t="s">
        <v>685</v>
      </c>
      <c r="I328" s="1"/>
    </row>
    <row r="329" spans="5:9" x14ac:dyDescent="0.15">
      <c r="E329" s="139"/>
      <c r="F329" s="1"/>
      <c r="G329" s="1"/>
      <c r="H329" s="102" t="s">
        <v>1235</v>
      </c>
      <c r="I329" s="1"/>
    </row>
    <row r="330" spans="5:9" x14ac:dyDescent="0.15">
      <c r="E330" s="139"/>
      <c r="F330" s="1"/>
      <c r="G330" s="1"/>
      <c r="H330" s="102" t="s">
        <v>1236</v>
      </c>
      <c r="I330" s="1"/>
    </row>
    <row r="331" spans="5:9" x14ac:dyDescent="0.15">
      <c r="E331" s="139"/>
      <c r="F331" s="1"/>
      <c r="G331" s="1"/>
      <c r="H331" s="102" t="s">
        <v>1237</v>
      </c>
      <c r="I331" s="1"/>
    </row>
    <row r="332" spans="5:9" x14ac:dyDescent="0.15">
      <c r="E332" s="139"/>
      <c r="F332" s="1"/>
      <c r="G332" s="1"/>
      <c r="H332" s="102" t="s">
        <v>1238</v>
      </c>
      <c r="I332" s="1"/>
    </row>
    <row r="333" spans="5:9" x14ac:dyDescent="0.15">
      <c r="E333" s="139"/>
      <c r="F333" s="1"/>
      <c r="G333" s="1"/>
      <c r="H333" s="102" t="s">
        <v>1239</v>
      </c>
      <c r="I333" s="1"/>
    </row>
    <row r="334" spans="5:9" x14ac:dyDescent="0.15">
      <c r="E334" s="139"/>
      <c r="F334" s="1"/>
      <c r="G334" s="1"/>
      <c r="H334" s="102" t="s">
        <v>1240</v>
      </c>
      <c r="I334" s="1"/>
    </row>
    <row r="335" spans="5:9" x14ac:dyDescent="0.15">
      <c r="E335" s="139"/>
      <c r="F335" s="1"/>
      <c r="G335" s="1"/>
      <c r="H335" s="102" t="s">
        <v>655</v>
      </c>
      <c r="I335" s="1"/>
    </row>
    <row r="336" spans="5:9" x14ac:dyDescent="0.15">
      <c r="E336" s="139"/>
      <c r="F336" s="1"/>
      <c r="G336" s="1"/>
      <c r="H336" s="102" t="s">
        <v>1241</v>
      </c>
      <c r="I336" s="1"/>
    </row>
    <row r="337" spans="5:9" x14ac:dyDescent="0.15">
      <c r="E337" s="139"/>
      <c r="F337" s="1"/>
      <c r="G337" s="1"/>
      <c r="H337" s="102" t="s">
        <v>1242</v>
      </c>
      <c r="I337" s="1"/>
    </row>
    <row r="338" spans="5:9" x14ac:dyDescent="0.15">
      <c r="E338" s="139"/>
      <c r="F338" s="1"/>
      <c r="G338" s="1"/>
      <c r="H338" s="102" t="s">
        <v>312</v>
      </c>
      <c r="I338" s="1"/>
    </row>
    <row r="339" spans="5:9" x14ac:dyDescent="0.15">
      <c r="E339" s="139"/>
      <c r="F339" s="1"/>
      <c r="G339" s="1"/>
      <c r="H339" s="102" t="s">
        <v>1243</v>
      </c>
      <c r="I339" s="1"/>
    </row>
    <row r="340" spans="5:9" x14ac:dyDescent="0.15">
      <c r="E340" s="139"/>
      <c r="F340" s="1"/>
      <c r="G340" s="1"/>
      <c r="H340" s="102" t="s">
        <v>1244</v>
      </c>
      <c r="I340" s="1"/>
    </row>
    <row r="341" spans="5:9" x14ac:dyDescent="0.15">
      <c r="E341" s="139"/>
      <c r="F341" s="1"/>
      <c r="G341" s="1"/>
      <c r="H341" s="102" t="s">
        <v>479</v>
      </c>
      <c r="I341" s="1"/>
    </row>
    <row r="342" spans="5:9" x14ac:dyDescent="0.15">
      <c r="E342" s="139"/>
      <c r="F342" s="1"/>
      <c r="G342" s="1"/>
      <c r="H342" s="102" t="s">
        <v>469</v>
      </c>
      <c r="I342" s="1"/>
    </row>
    <row r="343" spans="5:9" x14ac:dyDescent="0.15">
      <c r="E343" s="139"/>
      <c r="F343" s="1"/>
      <c r="G343" s="1"/>
      <c r="H343" s="102" t="s">
        <v>1245</v>
      </c>
      <c r="I343" s="1"/>
    </row>
    <row r="344" spans="5:9" x14ac:dyDescent="0.15">
      <c r="E344" s="139"/>
      <c r="F344" s="1"/>
      <c r="G344" s="1"/>
      <c r="H344" s="102" t="s">
        <v>1246</v>
      </c>
      <c r="I344" s="1"/>
    </row>
    <row r="345" spans="5:9" x14ac:dyDescent="0.15">
      <c r="E345" s="139"/>
      <c r="F345" s="1"/>
      <c r="G345" s="1"/>
      <c r="H345" s="102" t="s">
        <v>608</v>
      </c>
      <c r="I345" s="1"/>
    </row>
    <row r="346" spans="5:9" x14ac:dyDescent="0.15">
      <c r="E346" s="139"/>
      <c r="F346" s="1"/>
      <c r="G346" s="1"/>
      <c r="H346" s="102" t="s">
        <v>1247</v>
      </c>
      <c r="I346" s="1"/>
    </row>
    <row r="347" spans="5:9" x14ac:dyDescent="0.15">
      <c r="E347" s="139"/>
      <c r="F347" s="1"/>
      <c r="G347" s="1"/>
      <c r="H347" s="102" t="s">
        <v>1248</v>
      </c>
      <c r="I347" s="1"/>
    </row>
    <row r="348" spans="5:9" x14ac:dyDescent="0.15">
      <c r="E348" s="139"/>
      <c r="F348" s="1"/>
      <c r="G348" s="1"/>
      <c r="H348" s="102" t="s">
        <v>1249</v>
      </c>
      <c r="I348" s="1"/>
    </row>
    <row r="349" spans="5:9" x14ac:dyDescent="0.15">
      <c r="E349" s="139"/>
      <c r="F349" s="1"/>
      <c r="G349" s="1"/>
      <c r="H349" s="102" t="s">
        <v>620</v>
      </c>
      <c r="I349" s="1"/>
    </row>
    <row r="350" spans="5:9" x14ac:dyDescent="0.15">
      <c r="E350" s="139"/>
      <c r="F350" s="1"/>
      <c r="G350" s="1"/>
      <c r="H350" s="102" t="s">
        <v>1250</v>
      </c>
      <c r="I350" s="1"/>
    </row>
    <row r="351" spans="5:9" x14ac:dyDescent="0.15">
      <c r="E351" s="139"/>
      <c r="F351" s="1"/>
      <c r="G351" s="1"/>
      <c r="H351" s="102" t="s">
        <v>1251</v>
      </c>
      <c r="I351" s="1"/>
    </row>
    <row r="352" spans="5:9" x14ac:dyDescent="0.15">
      <c r="E352" s="139"/>
      <c r="F352" s="1"/>
      <c r="G352" s="1"/>
      <c r="H352" s="102" t="s">
        <v>1037</v>
      </c>
      <c r="I352" s="1"/>
    </row>
    <row r="353" spans="5:9" x14ac:dyDescent="0.15">
      <c r="E353" s="139"/>
      <c r="F353" s="1"/>
      <c r="G353" s="1"/>
      <c r="H353" s="102" t="s">
        <v>1252</v>
      </c>
      <c r="I353" s="1"/>
    </row>
    <row r="354" spans="5:9" x14ac:dyDescent="0.15">
      <c r="E354" s="139"/>
      <c r="F354" s="1"/>
      <c r="G354" s="1"/>
      <c r="H354" s="102" t="s">
        <v>794</v>
      </c>
      <c r="I354" s="1"/>
    </row>
    <row r="355" spans="5:9" x14ac:dyDescent="0.15">
      <c r="E355" s="139"/>
      <c r="F355" s="1"/>
      <c r="G355" s="1"/>
      <c r="H355" s="102" t="s">
        <v>1253</v>
      </c>
      <c r="I355" s="1"/>
    </row>
    <row r="356" spans="5:9" x14ac:dyDescent="0.15">
      <c r="E356" s="139"/>
      <c r="F356" s="1"/>
      <c r="G356" s="1"/>
      <c r="H356" s="102" t="s">
        <v>1254</v>
      </c>
      <c r="I356" s="1"/>
    </row>
    <row r="357" spans="5:9" x14ac:dyDescent="0.15">
      <c r="E357" s="139"/>
      <c r="F357" s="1"/>
      <c r="G357" s="1"/>
      <c r="H357" s="102" t="s">
        <v>1255</v>
      </c>
      <c r="I357" s="1"/>
    </row>
    <row r="358" spans="5:9" x14ac:dyDescent="0.15">
      <c r="E358" s="139"/>
      <c r="F358" s="1"/>
      <c r="G358" s="1"/>
      <c r="H358" s="102" t="s">
        <v>1256</v>
      </c>
      <c r="I358" s="1"/>
    </row>
    <row r="359" spans="5:9" x14ac:dyDescent="0.15">
      <c r="E359" s="139"/>
      <c r="F359" s="1"/>
      <c r="G359" s="1"/>
      <c r="H359" s="102" t="s">
        <v>1257</v>
      </c>
      <c r="I359" s="1"/>
    </row>
    <row r="360" spans="5:9" x14ac:dyDescent="0.15">
      <c r="E360" s="139"/>
      <c r="F360" s="1"/>
      <c r="G360" s="1"/>
      <c r="H360" s="102" t="s">
        <v>772</v>
      </c>
      <c r="I360" s="1"/>
    </row>
    <row r="361" spans="5:9" x14ac:dyDescent="0.15">
      <c r="E361" s="139"/>
      <c r="F361" s="1"/>
      <c r="G361" s="1"/>
      <c r="H361" s="102" t="s">
        <v>1258</v>
      </c>
      <c r="I361" s="1"/>
    </row>
    <row r="362" spans="5:9" x14ac:dyDescent="0.15">
      <c r="E362" s="139"/>
      <c r="F362" s="1"/>
      <c r="G362" s="1"/>
      <c r="H362" s="102" t="s">
        <v>519</v>
      </c>
      <c r="I362" s="1"/>
    </row>
    <row r="363" spans="5:9" x14ac:dyDescent="0.15">
      <c r="E363" s="139"/>
      <c r="F363" s="1"/>
      <c r="G363" s="1"/>
      <c r="H363" s="102" t="s">
        <v>1259</v>
      </c>
      <c r="I363" s="1"/>
    </row>
    <row r="364" spans="5:9" x14ac:dyDescent="0.15">
      <c r="E364" s="139"/>
      <c r="F364" s="1"/>
      <c r="G364" s="1"/>
      <c r="H364" s="102" t="s">
        <v>1260</v>
      </c>
      <c r="I364" s="1"/>
    </row>
    <row r="365" spans="5:9" x14ac:dyDescent="0.15">
      <c r="E365" s="139"/>
      <c r="F365" s="1"/>
      <c r="G365" s="1"/>
      <c r="H365" s="102" t="s">
        <v>1261</v>
      </c>
      <c r="I365" s="1"/>
    </row>
    <row r="366" spans="5:9" x14ac:dyDescent="0.15">
      <c r="E366" s="139"/>
      <c r="F366" s="1"/>
      <c r="G366" s="1"/>
      <c r="H366" s="102" t="s">
        <v>1262</v>
      </c>
      <c r="I366" s="1"/>
    </row>
    <row r="367" spans="5:9" x14ac:dyDescent="0.15">
      <c r="E367" s="139"/>
      <c r="F367" s="1"/>
      <c r="G367" s="1"/>
      <c r="H367" s="102" t="s">
        <v>1263</v>
      </c>
      <c r="I367" s="1"/>
    </row>
    <row r="368" spans="5:9" x14ac:dyDescent="0.15">
      <c r="E368" s="139"/>
      <c r="F368" s="1"/>
      <c r="G368" s="1"/>
      <c r="H368" s="102" t="s">
        <v>1264</v>
      </c>
      <c r="I368" s="1"/>
    </row>
    <row r="369" spans="5:9" x14ac:dyDescent="0.15">
      <c r="E369" s="139"/>
      <c r="F369" s="1"/>
      <c r="G369" s="1"/>
      <c r="H369" s="102" t="s">
        <v>723</v>
      </c>
      <c r="I369" s="1"/>
    </row>
    <row r="370" spans="5:9" x14ac:dyDescent="0.15">
      <c r="E370" s="139"/>
      <c r="F370" s="1"/>
      <c r="G370" s="1"/>
      <c r="H370" s="102" t="s">
        <v>789</v>
      </c>
      <c r="I370" s="1"/>
    </row>
    <row r="371" spans="5:9" x14ac:dyDescent="0.15">
      <c r="E371" s="139"/>
      <c r="F371" s="1"/>
      <c r="G371" s="1"/>
      <c r="H371" s="102" t="s">
        <v>594</v>
      </c>
      <c r="I371" s="1"/>
    </row>
    <row r="372" spans="5:9" x14ac:dyDescent="0.15">
      <c r="E372" s="139"/>
      <c r="F372" s="1"/>
      <c r="G372" s="1"/>
      <c r="H372" s="102" t="s">
        <v>1265</v>
      </c>
      <c r="I372" s="1"/>
    </row>
    <row r="373" spans="5:9" x14ac:dyDescent="0.15">
      <c r="E373" s="139"/>
      <c r="F373" s="1"/>
      <c r="G373" s="1"/>
      <c r="H373" s="102" t="s">
        <v>1266</v>
      </c>
      <c r="I373" s="1"/>
    </row>
    <row r="374" spans="5:9" x14ac:dyDescent="0.15">
      <c r="E374" s="139"/>
      <c r="F374" s="1"/>
      <c r="G374" s="1"/>
      <c r="H374" s="102" t="s">
        <v>1267</v>
      </c>
      <c r="I374" s="1"/>
    </row>
    <row r="375" spans="5:9" x14ac:dyDescent="0.15">
      <c r="E375" s="139"/>
      <c r="F375" s="1"/>
      <c r="G375" s="1"/>
      <c r="H375" s="102" t="s">
        <v>1268</v>
      </c>
      <c r="I375" s="1"/>
    </row>
    <row r="376" spans="5:9" x14ac:dyDescent="0.25">
      <c r="E376" s="139"/>
      <c r="F376" s="139"/>
      <c r="G376" s="139"/>
      <c r="H376" s="139"/>
    </row>
  </sheetData>
  <sheetProtection algorithmName="SHA-512" hashValue="0SDIWgS1GYwb+BzeeliFse1eJnjx3wU8F+vESYYv94DutHSi8Ywt1MDJyWvaz3IH8VpCBZ34S4VJyeE3AvnYHg==" saltValue="BGMaHZZ/SxQZzXtGTZeoaw==" spinCount="100000" sheet="1" formatCells="0" formatColumns="0" formatRows="0" insertColumns="0" insertRows="0" insertHyperlinks="0" deleteColumns="0" deleteRows="0"/>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700-000000000000}">
      <formula1>$H$30:$H$375</formula1>
    </dataValidation>
    <dataValidation type="list" allowBlank="1" showInputMessage="1" showErrorMessage="1" sqref="G5:G26" xr:uid="{00000000-0002-0000-0700-000001000000}">
      <formula1>$G$30:$G$85</formula1>
    </dataValidation>
    <dataValidation type="list" allowBlank="1" showInputMessage="1" showErrorMessage="1" sqref="F5:F26" xr:uid="{00000000-0002-0000-0700-000002000000}">
      <formula1>$F$30:$F$45</formula1>
    </dataValidation>
    <dataValidation type="list" allowBlank="1" showInputMessage="1" showErrorMessage="1" sqref="I5:I26" xr:uid="{00000000-0002-0000-0700-000003000000}">
      <formula1>$B$31:$B$36</formula1>
    </dataValidation>
    <dataValidation type="list" allowBlank="1" showInputMessage="1" showErrorMessage="1" sqref="J5:J26" xr:uid="{00000000-0002-0000-0700-000004000000}">
      <formula1>$C$31:$C$36</formula1>
    </dataValidation>
    <dataValidation type="list" allowBlank="1" showInputMessage="1" showErrorMessage="1" sqref="J27" xr:uid="{00000000-0002-0000-0700-000005000000}">
      <formula1>#REF!</formula1>
    </dataValidation>
    <dataValidation type="list" allowBlank="1" showInputMessage="1" showErrorMessage="1" sqref="I27" xr:uid="{00000000-0002-0000-07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tabSelected="1" zoomScale="95" zoomScaleNormal="95" workbookViewId="0">
      <selection activeCell="F5" sqref="F5:G5"/>
    </sheetView>
  </sheetViews>
  <sheetFormatPr baseColWidth="10" defaultColWidth="11.42578125" defaultRowHeight="11.25" x14ac:dyDescent="0.15"/>
  <cols>
    <col min="1" max="1" width="3.140625" style="87" customWidth="1"/>
    <col min="2" max="2" width="46.28515625" style="87" customWidth="1"/>
    <col min="3" max="3" width="45.140625" style="87" customWidth="1"/>
    <col min="4" max="4" width="18.5703125" style="87" customWidth="1"/>
    <col min="5" max="5" width="18.140625" style="87" customWidth="1"/>
    <col min="6" max="6" width="24.85546875" style="87" customWidth="1"/>
    <col min="7" max="7" width="37.85546875" style="87" customWidth="1"/>
    <col min="8" max="16384" width="11.42578125" style="87"/>
  </cols>
  <sheetData>
    <row r="1" spans="2:10" ht="24" customHeight="1" x14ac:dyDescent="0.15">
      <c r="B1" s="264" t="s">
        <v>1298</v>
      </c>
      <c r="C1" s="264"/>
      <c r="D1" s="264"/>
      <c r="E1" s="264"/>
      <c r="F1" s="264"/>
      <c r="G1" s="264"/>
    </row>
    <row r="2" spans="2:10" ht="24" customHeight="1" x14ac:dyDescent="0.15">
      <c r="B2" s="266" t="s">
        <v>1299</v>
      </c>
      <c r="C2" s="266"/>
      <c r="D2" s="266"/>
      <c r="E2" s="266"/>
      <c r="F2" s="266"/>
      <c r="G2" s="266"/>
    </row>
    <row r="3" spans="2:10" ht="25.5" customHeight="1" x14ac:dyDescent="0.15">
      <c r="B3" s="298" t="s">
        <v>1300</v>
      </c>
      <c r="C3" s="298"/>
      <c r="D3" s="298"/>
      <c r="E3" s="298"/>
      <c r="F3" s="298"/>
      <c r="G3" s="298"/>
    </row>
    <row r="4" spans="2:10" ht="24" customHeight="1" x14ac:dyDescent="0.15">
      <c r="B4" s="140" t="s">
        <v>1301</v>
      </c>
      <c r="C4" s="140" t="s">
        <v>1302</v>
      </c>
      <c r="D4" s="140" t="s">
        <v>1303</v>
      </c>
      <c r="E4" s="140" t="s">
        <v>1304</v>
      </c>
      <c r="F4" s="302" t="s">
        <v>1305</v>
      </c>
      <c r="G4" s="302"/>
    </row>
    <row r="5" spans="2:10" ht="123" customHeight="1" x14ac:dyDescent="0.15">
      <c r="B5" s="163" t="s">
        <v>1306</v>
      </c>
      <c r="C5" s="94" t="s">
        <v>1307</v>
      </c>
      <c r="D5" s="94"/>
      <c r="E5" s="141"/>
      <c r="F5" s="300"/>
      <c r="G5" s="300"/>
    </row>
    <row r="6" spans="2:10" ht="102" customHeight="1" x14ac:dyDescent="0.15">
      <c r="B6" s="163" t="s">
        <v>1308</v>
      </c>
      <c r="C6" s="142" t="s">
        <v>1309</v>
      </c>
      <c r="D6" s="142"/>
      <c r="E6" s="141"/>
      <c r="F6" s="300"/>
      <c r="G6" s="300"/>
    </row>
    <row r="7" spans="2:10" ht="87" customHeight="1" x14ac:dyDescent="0.15">
      <c r="B7" s="163" t="s">
        <v>1310</v>
      </c>
      <c r="C7" s="94" t="s">
        <v>1311</v>
      </c>
      <c r="D7" s="148"/>
      <c r="E7" s="141"/>
      <c r="F7" s="300"/>
      <c r="G7" s="300"/>
    </row>
    <row r="8" spans="2:10" ht="17.45" customHeight="1" x14ac:dyDescent="0.15">
      <c r="B8" s="301" t="s">
        <v>1312</v>
      </c>
      <c r="C8" s="301"/>
      <c r="D8" s="301"/>
      <c r="E8" s="301"/>
      <c r="F8" s="301"/>
    </row>
    <row r="9" spans="2:10" ht="25.5" customHeight="1" x14ac:dyDescent="0.15">
      <c r="B9" s="298" t="s">
        <v>1313</v>
      </c>
      <c r="C9" s="298"/>
      <c r="D9" s="298"/>
      <c r="E9" s="298"/>
      <c r="F9" s="298"/>
      <c r="G9" s="298"/>
    </row>
    <row r="10" spans="2:10" ht="24" customHeight="1" x14ac:dyDescent="0.15">
      <c r="B10" s="140" t="s">
        <v>1314</v>
      </c>
      <c r="C10" s="140" t="s">
        <v>1302</v>
      </c>
      <c r="D10" s="140" t="s">
        <v>1315</v>
      </c>
      <c r="E10" s="140" t="s">
        <v>1303</v>
      </c>
      <c r="F10" s="140" t="s">
        <v>1304</v>
      </c>
      <c r="G10" s="140" t="s">
        <v>1316</v>
      </c>
    </row>
    <row r="11" spans="2:10" ht="51.95" customHeight="1" x14ac:dyDescent="0.15">
      <c r="B11" s="149" t="s">
        <v>1317</v>
      </c>
      <c r="C11" s="142" t="s">
        <v>1318</v>
      </c>
      <c r="D11" s="153" t="s">
        <v>1319</v>
      </c>
      <c r="E11" s="144"/>
      <c r="F11" s="145"/>
      <c r="G11" s="90"/>
    </row>
    <row r="12" spans="2:10" ht="51.95" customHeight="1" x14ac:dyDescent="0.15">
      <c r="B12" s="150" t="s">
        <v>1320</v>
      </c>
      <c r="C12" s="142" t="s">
        <v>1321</v>
      </c>
      <c r="D12" s="154" t="s">
        <v>1322</v>
      </c>
      <c r="E12" s="146"/>
      <c r="F12" s="147"/>
      <c r="G12" s="89"/>
    </row>
    <row r="13" spans="2:10" ht="51.95" customHeight="1" x14ac:dyDescent="0.15">
      <c r="B13" s="150" t="s">
        <v>1323</v>
      </c>
      <c r="C13" s="155" t="s">
        <v>1324</v>
      </c>
      <c r="D13" s="155" t="s">
        <v>1325</v>
      </c>
      <c r="E13" s="146"/>
      <c r="F13" s="147"/>
      <c r="G13" s="89"/>
    </row>
    <row r="14" spans="2:10" ht="51.95" customHeight="1" x14ac:dyDescent="0.15">
      <c r="B14" s="150" t="s">
        <v>1326</v>
      </c>
      <c r="C14" s="155" t="s">
        <v>1327</v>
      </c>
      <c r="D14" s="154" t="s">
        <v>1328</v>
      </c>
      <c r="E14" s="146"/>
      <c r="F14" s="147"/>
      <c r="G14" s="89"/>
      <c r="H14" s="299"/>
      <c r="I14" s="299"/>
      <c r="J14" s="299"/>
    </row>
    <row r="15" spans="2:10" ht="51.95" customHeight="1" x14ac:dyDescent="0.15">
      <c r="B15" s="150" t="s">
        <v>1329</v>
      </c>
      <c r="C15" s="162" t="s">
        <v>1330</v>
      </c>
      <c r="D15" s="154" t="s">
        <v>1328</v>
      </c>
      <c r="E15" s="146"/>
      <c r="F15" s="147"/>
      <c r="G15" s="89"/>
      <c r="I15" s="161"/>
    </row>
    <row r="16" spans="2:10" ht="18" customHeight="1" x14ac:dyDescent="0.15">
      <c r="B16" s="156"/>
      <c r="C16" s="157"/>
      <c r="D16" s="158"/>
      <c r="E16" s="159"/>
      <c r="F16" s="160"/>
      <c r="G16" s="143"/>
    </row>
    <row r="17" spans="2:7" ht="24.6" customHeight="1" x14ac:dyDescent="0.15">
      <c r="B17" s="298" t="s">
        <v>1331</v>
      </c>
      <c r="C17" s="298"/>
      <c r="D17" s="298"/>
      <c r="E17" s="298"/>
      <c r="F17" s="298"/>
      <c r="G17" s="298"/>
    </row>
    <row r="18" spans="2:7" ht="39.950000000000003" customHeight="1" x14ac:dyDescent="0.15">
      <c r="B18" s="140" t="s">
        <v>1314</v>
      </c>
      <c r="C18" s="140" t="s">
        <v>1302</v>
      </c>
      <c r="D18" s="140" t="s">
        <v>1332</v>
      </c>
      <c r="E18" s="140" t="s">
        <v>1303</v>
      </c>
      <c r="F18" s="140" t="s">
        <v>1304</v>
      </c>
      <c r="G18" s="140" t="s">
        <v>1316</v>
      </c>
    </row>
    <row r="19" spans="2:7" ht="50.1" customHeight="1" x14ac:dyDescent="0.15">
      <c r="B19" s="151" t="s">
        <v>1333</v>
      </c>
      <c r="C19" s="164" t="s">
        <v>1334</v>
      </c>
      <c r="D19" s="164"/>
      <c r="E19" s="165"/>
      <c r="F19" s="145"/>
      <c r="G19" s="90"/>
    </row>
    <row r="20" spans="2:7" ht="50.1" customHeight="1" x14ac:dyDescent="0.15">
      <c r="B20" s="152" t="s">
        <v>1335</v>
      </c>
      <c r="C20" s="142" t="s">
        <v>1336</v>
      </c>
      <c r="D20" s="142"/>
      <c r="E20" s="142"/>
      <c r="F20" s="147"/>
      <c r="G20" s="89"/>
    </row>
    <row r="21" spans="2:7" ht="50.1" customHeight="1" x14ac:dyDescent="0.15">
      <c r="B21" s="152" t="s">
        <v>1337</v>
      </c>
      <c r="C21" s="142" t="s">
        <v>1338</v>
      </c>
      <c r="D21" s="142"/>
      <c r="E21" s="142"/>
      <c r="F21" s="147"/>
      <c r="G21" s="89"/>
    </row>
    <row r="22" spans="2:7" ht="50.1" customHeight="1" x14ac:dyDescent="0.15">
      <c r="B22" s="152" t="s">
        <v>1339</v>
      </c>
      <c r="C22" s="142" t="s">
        <v>1340</v>
      </c>
      <c r="D22" s="142"/>
      <c r="E22" s="142"/>
      <c r="F22" s="147"/>
      <c r="G22" s="89"/>
    </row>
  </sheetData>
  <sheetProtection algorithmName="SHA-512" hashValue="EhOZjXu75ANgmjixi5XEIWDzigUp+CsX41zWTCEuPrE6B6Hq9PBr6wHqj9tLJku5b7B42OuDez5XGpue1b87cw==" saltValue="dfajKEheY06Y+3aHkIVr7A==" spinCount="100000" sheet="1" formatCells="0" formatColumns="0" formatRows="0" insertColumns="0" insertRows="0" insertHyperlinks="0" deleteColumns="0" deleteRows="0"/>
  <mergeCells count="11">
    <mergeCell ref="F6:G6"/>
    <mergeCell ref="B1:G1"/>
    <mergeCell ref="B3:G3"/>
    <mergeCell ref="F4:G4"/>
    <mergeCell ref="F5:G5"/>
    <mergeCell ref="B2:G2"/>
    <mergeCell ref="B17:G17"/>
    <mergeCell ref="H14:J14"/>
    <mergeCell ref="F7:G7"/>
    <mergeCell ref="B8:F8"/>
    <mergeCell ref="B9:G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8F232992-18BA-4FF8-A473-7069B4A70481}">
  <ds:schemaRefs>
    <ds:schemaRef ds:uri="http://schemas.microsoft.com/office/2006/metadata/properties"/>
    <ds:schemaRef ds:uri="http://schemas.microsoft.com/office/infopath/2007/PartnerControls"/>
    <ds:schemaRef ds:uri="45a6640d-b113-4bb9-9fa9-69fe2b1a6be2"/>
    <ds:schemaRef ds:uri="80d37e3b-2df9-43b2-9480-18a689ef00cd"/>
  </ds:schemaRefs>
</ds:datastoreItem>
</file>

<file path=customXml/itemProps3.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IDENTIFICACIÓN</vt:lpstr>
      <vt:lpstr>2. PRESUPUESTO</vt:lpstr>
      <vt:lpstr>3. OTROS APORTES</vt:lpstr>
      <vt:lpstr>4. RRHH</vt:lpstr>
      <vt:lpstr>5. COMPROMISOS</vt:lpstr>
      <vt:lpstr>6. ACTIVIDADES</vt:lpstr>
      <vt:lpstr>7. ESTABLECIMIENTOS</vt:lpstr>
      <vt:lpstr>8. INDICADORES</vt:lpstr>
      <vt:lpstr>'7. ESTABLECIMIENTOS'!PRIVADO</vt:lpstr>
      <vt:lpstr>'7.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Camila Leyton</cp:lastModifiedBy>
  <cp:revision/>
  <dcterms:created xsi:type="dcterms:W3CDTF">2017-03-04T23:12:32Z</dcterms:created>
  <dcterms:modified xsi:type="dcterms:W3CDTF">2023-10-17T15:41:38Z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